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440" windowHeight="11760" activeTab="1"/>
  </bookViews>
  <sheets>
    <sheet name="マニュアル" sheetId="5" r:id="rId1"/>
    <sheet name="様式３　提出用" sheetId="4" r:id="rId2"/>
    <sheet name="2014年度（基準対比表）" sheetId="7" r:id="rId3"/>
    <sheet name="科目内容一覧" sheetId="3" r:id="rId4"/>
  </sheets>
  <definedNames>
    <definedName name="_xlnm.Print_Area" localSheetId="2">'2014年度（基準対比表）'!$A$1:$U$57</definedName>
    <definedName name="_xlnm.Print_Area" localSheetId="0">マニュアル!$A$1:$AA$63</definedName>
    <definedName name="_xlnm.Print_Area" localSheetId="3">科目内容一覧!$B$4:$J$50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6" i="7" l="1"/>
  <c r="O54" i="7"/>
  <c r="N54" i="7"/>
  <c r="F54" i="7"/>
  <c r="E54" i="7"/>
  <c r="P53" i="7"/>
  <c r="Q54" i="7" s="1"/>
  <c r="Q57" i="7" s="1"/>
  <c r="G53" i="7"/>
  <c r="H54" i="7" s="1"/>
  <c r="P32" i="7"/>
  <c r="G32" i="7"/>
  <c r="P26" i="7"/>
  <c r="G26" i="7"/>
  <c r="P25" i="7"/>
  <c r="Q22" i="7"/>
  <c r="O22" i="7"/>
  <c r="O57" i="7" s="1"/>
  <c r="N22" i="7"/>
  <c r="N57" i="7" s="1"/>
  <c r="F22" i="7"/>
  <c r="F57" i="7" s="1"/>
  <c r="E22" i="7"/>
  <c r="E57" i="7" s="1"/>
  <c r="G14" i="7"/>
  <c r="H22" i="7" s="1"/>
  <c r="P8" i="7"/>
  <c r="G8" i="7"/>
  <c r="H57" i="7" l="1"/>
  <c r="I11" i="4" l="1"/>
  <c r="G15" i="4" l="1"/>
  <c r="H15" i="4"/>
  <c r="I15" i="4"/>
  <c r="G16" i="4"/>
  <c r="H16" i="4"/>
  <c r="I16" i="4"/>
  <c r="G17" i="4"/>
  <c r="H17" i="4"/>
  <c r="I17" i="4"/>
  <c r="C15" i="4"/>
  <c r="D15" i="4"/>
  <c r="E15" i="4"/>
  <c r="C16" i="4"/>
  <c r="D16" i="4"/>
  <c r="E16" i="4"/>
  <c r="C17" i="4"/>
  <c r="D17" i="4"/>
  <c r="E17" i="4"/>
  <c r="I51" i="4" l="1"/>
  <c r="H51" i="4"/>
  <c r="F51" i="4"/>
  <c r="E51" i="4"/>
  <c r="D51" i="4"/>
  <c r="C51" i="4"/>
  <c r="C54" i="4" s="1"/>
  <c r="C43" i="4"/>
  <c r="D43" i="4"/>
  <c r="E43" i="4"/>
  <c r="F43" i="4"/>
  <c r="G43" i="4"/>
  <c r="H43" i="4"/>
  <c r="I43" i="4"/>
  <c r="C44" i="4"/>
  <c r="D44" i="4"/>
  <c r="E44" i="4"/>
  <c r="F44" i="4"/>
  <c r="G44" i="4"/>
  <c r="H44" i="4"/>
  <c r="I44" i="4"/>
  <c r="C45" i="4"/>
  <c r="D45" i="4"/>
  <c r="E45" i="4"/>
  <c r="F45" i="4"/>
  <c r="G45" i="4"/>
  <c r="H45" i="4"/>
  <c r="I45" i="4"/>
  <c r="C46" i="4"/>
  <c r="D46" i="4"/>
  <c r="E46" i="4"/>
  <c r="F46" i="4"/>
  <c r="G46" i="4"/>
  <c r="H46" i="4"/>
  <c r="I46" i="4"/>
  <c r="I42" i="4"/>
  <c r="H42" i="4"/>
  <c r="G42" i="4"/>
  <c r="F42" i="4"/>
  <c r="E42" i="4"/>
  <c r="D42" i="4"/>
  <c r="C42" i="4"/>
  <c r="C37" i="4"/>
  <c r="D37" i="4"/>
  <c r="E37" i="4"/>
  <c r="F37" i="4"/>
  <c r="G37" i="4"/>
  <c r="H37" i="4"/>
  <c r="I37" i="4"/>
  <c r="C38" i="4"/>
  <c r="D38" i="4"/>
  <c r="E38" i="4"/>
  <c r="F38" i="4"/>
  <c r="G38" i="4"/>
  <c r="H38" i="4"/>
  <c r="I38" i="4"/>
  <c r="C39" i="4"/>
  <c r="D39" i="4"/>
  <c r="E39" i="4"/>
  <c r="F39" i="4"/>
  <c r="G39" i="4"/>
  <c r="H39" i="4"/>
  <c r="I39" i="4"/>
  <c r="C40" i="4"/>
  <c r="D40" i="4"/>
  <c r="E40" i="4"/>
  <c r="F40" i="4"/>
  <c r="G40" i="4"/>
  <c r="H40" i="4"/>
  <c r="I40" i="4"/>
  <c r="C41" i="4"/>
  <c r="D41" i="4"/>
  <c r="E41" i="4"/>
  <c r="F41" i="4"/>
  <c r="G41" i="4"/>
  <c r="H41" i="4"/>
  <c r="I41" i="4"/>
  <c r="I36" i="4"/>
  <c r="H36" i="4"/>
  <c r="G36" i="4"/>
  <c r="F36" i="4"/>
  <c r="E36" i="4"/>
  <c r="D36" i="4"/>
  <c r="C36" i="4"/>
  <c r="C31" i="4"/>
  <c r="D31" i="4"/>
  <c r="E31" i="4"/>
  <c r="F31" i="4"/>
  <c r="G31" i="4"/>
  <c r="H31" i="4"/>
  <c r="I31" i="4"/>
  <c r="C32" i="4"/>
  <c r="D32" i="4"/>
  <c r="E32" i="4"/>
  <c r="F32" i="4"/>
  <c r="G32" i="4"/>
  <c r="H32" i="4"/>
  <c r="I32" i="4"/>
  <c r="C33" i="4"/>
  <c r="D33" i="4"/>
  <c r="E33" i="4"/>
  <c r="F33" i="4"/>
  <c r="G33" i="4"/>
  <c r="H33" i="4"/>
  <c r="I33" i="4"/>
  <c r="C34" i="4"/>
  <c r="D34" i="4"/>
  <c r="E34" i="4"/>
  <c r="F34" i="4"/>
  <c r="G34" i="4"/>
  <c r="H34" i="4"/>
  <c r="I34" i="4"/>
  <c r="C35" i="4"/>
  <c r="D35" i="4"/>
  <c r="E35" i="4"/>
  <c r="F35" i="4"/>
  <c r="G35" i="4"/>
  <c r="H35" i="4"/>
  <c r="I35" i="4"/>
  <c r="I30" i="4"/>
  <c r="H30" i="4"/>
  <c r="G30" i="4"/>
  <c r="F30" i="4"/>
  <c r="E30" i="4"/>
  <c r="D30" i="4"/>
  <c r="C30" i="4"/>
  <c r="I27" i="4"/>
  <c r="H27" i="4"/>
  <c r="G27" i="4"/>
  <c r="F27" i="4"/>
  <c r="E27" i="4"/>
  <c r="D27" i="4"/>
  <c r="C27" i="4"/>
  <c r="C25" i="4"/>
  <c r="D25" i="4"/>
  <c r="E25" i="4"/>
  <c r="F25" i="4"/>
  <c r="G25" i="4"/>
  <c r="H25" i="4"/>
  <c r="I25" i="4"/>
  <c r="I24" i="4"/>
  <c r="H24" i="4"/>
  <c r="G24" i="4"/>
  <c r="F24" i="4"/>
  <c r="E24" i="4"/>
  <c r="D24" i="4"/>
  <c r="C24" i="4"/>
  <c r="H47" i="4" l="1"/>
  <c r="H54" i="4"/>
  <c r="J53" i="4"/>
  <c r="C47" i="4"/>
  <c r="J46" i="4"/>
  <c r="J41" i="4"/>
  <c r="J26" i="4"/>
  <c r="J29" i="4"/>
  <c r="J35" i="4"/>
  <c r="I18" i="4"/>
  <c r="I19" i="4"/>
  <c r="I14" i="4"/>
  <c r="H14" i="4"/>
  <c r="H18" i="4"/>
  <c r="H19" i="4"/>
  <c r="G18" i="4"/>
  <c r="G19" i="4"/>
  <c r="G14" i="4"/>
  <c r="C18" i="4"/>
  <c r="D18" i="4"/>
  <c r="E18" i="4"/>
  <c r="C19" i="4"/>
  <c r="D19" i="4"/>
  <c r="E19" i="4"/>
  <c r="E14" i="4"/>
  <c r="D14" i="4"/>
  <c r="C14" i="4"/>
  <c r="E9" i="4"/>
  <c r="E10" i="4"/>
  <c r="E11" i="4"/>
  <c r="E12" i="4"/>
  <c r="E13" i="4"/>
  <c r="D9" i="4"/>
  <c r="D10" i="4"/>
  <c r="D11" i="4"/>
  <c r="D12" i="4"/>
  <c r="D13" i="4"/>
  <c r="C9" i="4"/>
  <c r="C10" i="4"/>
  <c r="C11" i="4"/>
  <c r="C12" i="4"/>
  <c r="C13" i="4"/>
  <c r="E8" i="4"/>
  <c r="D8" i="4"/>
  <c r="C8" i="4"/>
  <c r="F9" i="4"/>
  <c r="F10" i="4"/>
  <c r="F11" i="4"/>
  <c r="F12" i="4"/>
  <c r="F13" i="4"/>
  <c r="F8" i="4"/>
  <c r="I9" i="4"/>
  <c r="I10" i="4"/>
  <c r="I12" i="4"/>
  <c r="I13" i="4"/>
  <c r="I8" i="4"/>
  <c r="H9" i="4"/>
  <c r="H10" i="4"/>
  <c r="H11" i="4"/>
  <c r="H12" i="4"/>
  <c r="H13" i="4"/>
  <c r="H8" i="4"/>
  <c r="G9" i="4"/>
  <c r="G10" i="4"/>
  <c r="G11" i="4"/>
  <c r="G12" i="4"/>
  <c r="G13" i="4"/>
  <c r="G8" i="4"/>
  <c r="I6" i="4"/>
  <c r="G6" i="4"/>
  <c r="H6" i="4"/>
  <c r="F6" i="4"/>
  <c r="E6" i="4"/>
  <c r="D6" i="4"/>
  <c r="C6" i="4"/>
  <c r="J19" i="4" l="1"/>
  <c r="D5" i="4"/>
  <c r="G5" i="4"/>
  <c r="C5" i="4"/>
  <c r="C20" i="4" s="1"/>
  <c r="C55" i="4" s="1"/>
  <c r="E5" i="4"/>
  <c r="I5" i="4"/>
  <c r="F5" i="4"/>
  <c r="H5" i="4"/>
  <c r="H20" i="4" l="1"/>
  <c r="H55" i="4" s="1"/>
  <c r="J7" i="4"/>
</calcChain>
</file>

<file path=xl/comments1.xml><?xml version="1.0" encoding="utf-8"?>
<comments xmlns="http://schemas.openxmlformats.org/spreadsheetml/2006/main">
  <authors>
    <author>作成者</author>
  </authors>
  <commentList>
    <comment ref="F3" authorId="0" shapeId="0">
      <text>
        <r>
          <rPr>
            <b/>
            <sz val="11"/>
            <color indexed="10"/>
            <rFont val="ＭＳ Ｐゴシック"/>
            <family val="3"/>
            <charset val="128"/>
          </rPr>
          <t>記入日を西暦で記入してください。</t>
        </r>
      </text>
    </comment>
    <comment ref="B4" authorId="0" shapeId="0">
      <text>
        <r>
          <rPr>
            <b/>
            <sz val="11"/>
            <color indexed="10"/>
            <rFont val="ＭＳ Ｐゴシック"/>
            <family val="3"/>
            <charset val="128"/>
          </rPr>
          <t>科目名をプルダウンで選択してください。</t>
        </r>
      </text>
    </comment>
    <comment ref="F14" authorId="0" shapeId="0">
      <text>
        <r>
          <rPr>
            <b/>
            <sz val="11"/>
            <color indexed="10"/>
            <rFont val="ＭＳ Ｐゴシック"/>
            <family val="3"/>
            <charset val="128"/>
          </rPr>
          <t>様式４は
大学で準備します</t>
        </r>
        <r>
          <rPr>
            <b/>
            <sz val="11"/>
            <color indexed="81"/>
            <rFont val="ＭＳ Ｐゴシック"/>
            <family val="3"/>
            <charset val="128"/>
          </rPr>
          <t>。</t>
        </r>
      </text>
    </comment>
    <comment ref="G51" authorId="0" shapeId="0">
      <text>
        <r>
          <rPr>
            <b/>
            <sz val="11"/>
            <color indexed="10"/>
            <rFont val="ＭＳ Ｐゴシック"/>
            <family val="3"/>
            <charset val="128"/>
          </rPr>
          <t>ゼミ担当教員を自身で入力してください。</t>
        </r>
      </text>
    </comment>
    <comment ref="A58" authorId="0" shapeId="0">
      <text>
        <r>
          <rPr>
            <b/>
            <sz val="11"/>
            <color indexed="10"/>
            <rFont val="ＭＳ Ｐゴシック"/>
            <family val="3"/>
            <charset val="128"/>
          </rPr>
          <t>申請者名,
生年月日を記入してください。</t>
        </r>
      </text>
    </comment>
    <comment ref="A59" authorId="0" shapeId="0">
      <text>
        <r>
          <rPr>
            <b/>
            <sz val="11"/>
            <color indexed="10"/>
            <rFont val="ＭＳ Ｐゴシック"/>
            <family val="3"/>
            <charset val="128"/>
          </rPr>
          <t>担当教員のサインと印は大学で準備します。</t>
        </r>
      </text>
    </comment>
  </commentList>
</comments>
</file>

<file path=xl/sharedStrings.xml><?xml version="1.0" encoding="utf-8"?>
<sst xmlns="http://schemas.openxmlformats.org/spreadsheetml/2006/main" count="619" uniqueCount="340">
  <si>
    <t>領域</t>
    <rPh sb="0" eb="2">
      <t>リョウイキ</t>
    </rPh>
    <phoneticPr fontId="1"/>
  </si>
  <si>
    <t>科目名</t>
    <rPh sb="0" eb="2">
      <t>カモク</t>
    </rPh>
    <rPh sb="2" eb="3">
      <t>メイ</t>
    </rPh>
    <phoneticPr fontId="1"/>
  </si>
  <si>
    <t>単位</t>
    <rPh sb="0" eb="2">
      <t>タンイ</t>
    </rPh>
    <phoneticPr fontId="1"/>
  </si>
  <si>
    <t>年度</t>
    <rPh sb="0" eb="2">
      <t>ネンド</t>
    </rPh>
    <phoneticPr fontId="1"/>
  </si>
  <si>
    <t>期間</t>
    <rPh sb="0" eb="2">
      <t>キカン</t>
    </rPh>
    <phoneticPr fontId="1"/>
  </si>
  <si>
    <t>内容</t>
    <rPh sb="0" eb="2">
      <t>ナイヨウ</t>
    </rPh>
    <phoneticPr fontId="1"/>
  </si>
  <si>
    <t>担当者氏名・職名・他の教育機関（No）</t>
    <rPh sb="0" eb="3">
      <t>タントウシャ</t>
    </rPh>
    <rPh sb="3" eb="5">
      <t>シメイ</t>
    </rPh>
    <rPh sb="6" eb="8">
      <t>ショクメイ</t>
    </rPh>
    <rPh sb="9" eb="10">
      <t>タ</t>
    </rPh>
    <rPh sb="11" eb="13">
      <t>キョウイク</t>
    </rPh>
    <rPh sb="13" eb="15">
      <t>キカン</t>
    </rPh>
    <phoneticPr fontId="1"/>
  </si>
  <si>
    <t>基</t>
    <rPh sb="0" eb="1">
      <t>モト</t>
    </rPh>
    <phoneticPr fontId="1"/>
  </si>
  <si>
    <t>副</t>
    <rPh sb="0" eb="1">
      <t>フク</t>
    </rPh>
    <phoneticPr fontId="1"/>
  </si>
  <si>
    <t>基　礎　科　目</t>
    <rPh sb="0" eb="1">
      <t>モト</t>
    </rPh>
    <rPh sb="2" eb="3">
      <t>イシズエ</t>
    </rPh>
    <rPh sb="4" eb="5">
      <t>カ</t>
    </rPh>
    <rPh sb="6" eb="7">
      <t>メ</t>
    </rPh>
    <phoneticPr fontId="1"/>
  </si>
  <si>
    <t>心理学関係科目修得単位表</t>
    <rPh sb="0" eb="3">
      <t>シンリガク</t>
    </rPh>
    <rPh sb="3" eb="5">
      <t>カンケイ</t>
    </rPh>
    <rPh sb="5" eb="7">
      <t>カモク</t>
    </rPh>
    <rPh sb="7" eb="9">
      <t>シュウトク</t>
    </rPh>
    <rPh sb="9" eb="11">
      <t>タンイ</t>
    </rPh>
    <rPh sb="11" eb="12">
      <t>ヒョウ</t>
    </rPh>
    <phoneticPr fontId="1"/>
  </si>
  <si>
    <t>様式3</t>
    <rPh sb="0" eb="2">
      <t>ヨウシキ</t>
    </rPh>
    <phoneticPr fontId="1"/>
  </si>
  <si>
    <t>bc小計</t>
    <rPh sb="2" eb="4">
      <t>ショウケイ</t>
    </rPh>
    <phoneticPr fontId="1"/>
  </si>
  <si>
    <t>認定単位数小計</t>
    <rPh sb="0" eb="2">
      <t>ニンテイ</t>
    </rPh>
    <rPh sb="2" eb="5">
      <t>タンイスウ</t>
    </rPh>
    <rPh sb="5" eb="7">
      <t>ショウケイ</t>
    </rPh>
    <phoneticPr fontId="1"/>
  </si>
  <si>
    <t>修得単位数小計</t>
    <rPh sb="0" eb="2">
      <t>シュウトク</t>
    </rPh>
    <rPh sb="2" eb="5">
      <t>タンイスウ</t>
    </rPh>
    <rPh sb="5" eb="7">
      <t>ショウケイ</t>
    </rPh>
    <phoneticPr fontId="1"/>
  </si>
  <si>
    <t>実習課題内容、レポートについては
様式4に記入すること</t>
    <rPh sb="0" eb="2">
      <t>ジッシュウ</t>
    </rPh>
    <rPh sb="2" eb="4">
      <t>カダイ</t>
    </rPh>
    <rPh sb="4" eb="6">
      <t>ナイヨウ</t>
    </rPh>
    <rPh sb="17" eb="19">
      <t>ヨウシキ</t>
    </rPh>
    <rPh sb="21" eb="23">
      <t>キニュウ</t>
    </rPh>
    <phoneticPr fontId="1"/>
  </si>
  <si>
    <t>選　択　科　目</t>
    <rPh sb="0" eb="1">
      <t>セン</t>
    </rPh>
    <rPh sb="2" eb="3">
      <t>タク</t>
    </rPh>
    <rPh sb="4" eb="5">
      <t>カ</t>
    </rPh>
    <rPh sb="6" eb="7">
      <t>メ</t>
    </rPh>
    <phoneticPr fontId="1"/>
  </si>
  <si>
    <t>f.小計</t>
    <rPh sb="2" eb="4">
      <t>ショウケイ</t>
    </rPh>
    <phoneticPr fontId="1"/>
  </si>
  <si>
    <t>g.小計</t>
    <rPh sb="2" eb="4">
      <t>ショウケイ</t>
    </rPh>
    <phoneticPr fontId="1"/>
  </si>
  <si>
    <t>h.小計</t>
    <rPh sb="2" eb="4">
      <t>ショウケイ</t>
    </rPh>
    <phoneticPr fontId="1"/>
  </si>
  <si>
    <t>その他の科目</t>
    <rPh sb="2" eb="3">
      <t>タ</t>
    </rPh>
    <rPh sb="4" eb="6">
      <t>カモク</t>
    </rPh>
    <phoneticPr fontId="1"/>
  </si>
  <si>
    <t>i.小計</t>
    <rPh sb="2" eb="4">
      <t>ショウケイ</t>
    </rPh>
    <phoneticPr fontId="1"/>
  </si>
  <si>
    <t>修得単位数総計</t>
    <rPh sb="0" eb="2">
      <t>シュウトク</t>
    </rPh>
    <rPh sb="2" eb="5">
      <t>タンイスウ</t>
    </rPh>
    <rPh sb="5" eb="7">
      <t>ソウケイ</t>
    </rPh>
    <phoneticPr fontId="1"/>
  </si>
  <si>
    <t>認定単位数総計</t>
    <rPh sb="0" eb="2">
      <t>ニンテイ</t>
    </rPh>
    <rPh sb="2" eb="5">
      <t>タンイスウ</t>
    </rPh>
    <rPh sb="5" eb="7">
      <t>ソウケイ</t>
    </rPh>
    <phoneticPr fontId="1"/>
  </si>
  <si>
    <t>①
②
③</t>
    <phoneticPr fontId="1"/>
  </si>
  <si>
    <t>他の教育機関名（学科まで）</t>
    <rPh sb="0" eb="1">
      <t>タ</t>
    </rPh>
    <rPh sb="2" eb="4">
      <t>キョウイク</t>
    </rPh>
    <rPh sb="4" eb="6">
      <t>キカン</t>
    </rPh>
    <rPh sb="6" eb="7">
      <t>メイ</t>
    </rPh>
    <rPh sb="8" eb="10">
      <t>ガッカ</t>
    </rPh>
    <phoneticPr fontId="1"/>
  </si>
  <si>
    <t>証明が得られない場合の理由</t>
    <rPh sb="0" eb="2">
      <t>ショウメイ</t>
    </rPh>
    <rPh sb="3" eb="4">
      <t>エ</t>
    </rPh>
    <rPh sb="8" eb="10">
      <t>バアイ</t>
    </rPh>
    <rPh sb="11" eb="13">
      <t>リユウ</t>
    </rPh>
    <phoneticPr fontId="1"/>
  </si>
  <si>
    <t>a心理学概論</t>
    <rPh sb="1" eb="4">
      <t>シンリガク</t>
    </rPh>
    <rPh sb="4" eb="6">
      <t>ガイロン</t>
    </rPh>
    <phoneticPr fontId="1"/>
  </si>
  <si>
    <t>b心理学研究法</t>
    <rPh sb="1" eb="4">
      <t>シンリガク</t>
    </rPh>
    <rPh sb="4" eb="6">
      <t>ケンキュウ</t>
    </rPh>
    <rPh sb="6" eb="7">
      <t>ホウ</t>
    </rPh>
    <phoneticPr fontId="1"/>
  </si>
  <si>
    <t>c心理学実験</t>
    <rPh sb="1" eb="4">
      <t>シンリガク</t>
    </rPh>
    <rPh sb="4" eb="6">
      <t>ジッケン</t>
    </rPh>
    <phoneticPr fontId="1"/>
  </si>
  <si>
    <t>f発達心理学
 教育心理学</t>
    <rPh sb="1" eb="3">
      <t>ハッタツ</t>
    </rPh>
    <rPh sb="3" eb="6">
      <t>シンリガク</t>
    </rPh>
    <rPh sb="8" eb="10">
      <t>キョウイク</t>
    </rPh>
    <rPh sb="10" eb="13">
      <t>シンリガク</t>
    </rPh>
    <phoneticPr fontId="1"/>
  </si>
  <si>
    <t>e比較心理学
 生理心理学</t>
    <rPh sb="1" eb="3">
      <t>ヒカク</t>
    </rPh>
    <rPh sb="3" eb="6">
      <t>シンリガク</t>
    </rPh>
    <rPh sb="8" eb="10">
      <t>セイリ</t>
    </rPh>
    <rPh sb="10" eb="13">
      <t>シンリガク</t>
    </rPh>
    <phoneticPr fontId="1"/>
  </si>
  <si>
    <t>d学習心理学
 知覚心理学</t>
    <rPh sb="1" eb="3">
      <t>ガクシュウ</t>
    </rPh>
    <rPh sb="3" eb="6">
      <t>シンリガク</t>
    </rPh>
    <rPh sb="8" eb="10">
      <t>チカク</t>
    </rPh>
    <rPh sb="10" eb="13">
      <t>シンリガク</t>
    </rPh>
    <phoneticPr fontId="1"/>
  </si>
  <si>
    <t>g人格心理学
 臨床心理学</t>
    <rPh sb="1" eb="3">
      <t>ジンカク</t>
    </rPh>
    <rPh sb="3" eb="6">
      <t>シンリガク</t>
    </rPh>
    <rPh sb="8" eb="10">
      <t>リンショウ</t>
    </rPh>
    <rPh sb="10" eb="13">
      <t>シンリガク</t>
    </rPh>
    <phoneticPr fontId="1"/>
  </si>
  <si>
    <t>h産業心理学
 社会心理学</t>
    <rPh sb="1" eb="3">
      <t>サンギョウ</t>
    </rPh>
    <rPh sb="3" eb="6">
      <t>シンリガク</t>
    </rPh>
    <rPh sb="8" eb="10">
      <t>シャカイ</t>
    </rPh>
    <rPh sb="10" eb="13">
      <t>シンリガク</t>
    </rPh>
    <phoneticPr fontId="1"/>
  </si>
  <si>
    <t>i卒業研究
 卒業論文
心理学関連科目</t>
    <rPh sb="1" eb="3">
      <t>ソツギョウ</t>
    </rPh>
    <rPh sb="3" eb="5">
      <t>ケンキュウ</t>
    </rPh>
    <rPh sb="7" eb="9">
      <t>ソツギョウ</t>
    </rPh>
    <rPh sb="9" eb="11">
      <t>ロンブン</t>
    </rPh>
    <rPh sb="12" eb="15">
      <t>シンリガク</t>
    </rPh>
    <rPh sb="15" eb="17">
      <t>カンレン</t>
    </rPh>
    <rPh sb="17" eb="19">
      <t>カモク</t>
    </rPh>
    <phoneticPr fontId="1"/>
  </si>
  <si>
    <t>領域</t>
    <rPh sb="0" eb="2">
      <t>リョウイキ</t>
    </rPh>
    <phoneticPr fontId="4"/>
  </si>
  <si>
    <t>単位数</t>
    <rPh sb="0" eb="3">
      <t>タンイスウ</t>
    </rPh>
    <phoneticPr fontId="4"/>
  </si>
  <si>
    <t>期間</t>
    <rPh sb="0" eb="2">
      <t>キカン</t>
    </rPh>
    <phoneticPr fontId="4"/>
  </si>
  <si>
    <t>内　　容</t>
    <rPh sb="0" eb="1">
      <t>ウチ</t>
    </rPh>
    <rPh sb="3" eb="4">
      <t>カタチ</t>
    </rPh>
    <phoneticPr fontId="4"/>
  </si>
  <si>
    <t>科目担当者氏名</t>
    <phoneticPr fontId="4"/>
  </si>
  <si>
    <t>基本
主題</t>
    <rPh sb="0" eb="2">
      <t>キホン</t>
    </rPh>
    <rPh sb="3" eb="5">
      <t>シュダイ</t>
    </rPh>
    <phoneticPr fontId="4"/>
  </si>
  <si>
    <t>副次
主題</t>
    <rPh sb="0" eb="2">
      <t>スイジ</t>
    </rPh>
    <rPh sb="3" eb="5">
      <t>シュダイ</t>
    </rPh>
    <phoneticPr fontId="4"/>
  </si>
  <si>
    <t>基礎科目</t>
    <rPh sb="0" eb="2">
      <t>キソ</t>
    </rPh>
    <rPh sb="2" eb="4">
      <t>カモク</t>
    </rPh>
    <phoneticPr fontId="4"/>
  </si>
  <si>
    <t>心理学概論</t>
    <rPh sb="0" eb="3">
      <t>シンリガク</t>
    </rPh>
    <rPh sb="3" eb="5">
      <t>ガイロン</t>
    </rPh>
    <phoneticPr fontId="4"/>
  </si>
  <si>
    <t>心理学</t>
    <rPh sb="0" eb="3">
      <t>シンリガク</t>
    </rPh>
    <phoneticPr fontId="4"/>
  </si>
  <si>
    <t>半年</t>
    <rPh sb="0" eb="2">
      <t>ハントシ</t>
    </rPh>
    <phoneticPr fontId="4"/>
  </si>
  <si>
    <t>心理学の知識・考え方について講義</t>
    <phoneticPr fontId="4"/>
  </si>
  <si>
    <t>心理臨床に必要な基礎心理学的知識を学ぶ</t>
    <phoneticPr fontId="4"/>
  </si>
  <si>
    <t>心理統計学Ⅰ</t>
    <rPh sb="0" eb="2">
      <t>シンリ</t>
    </rPh>
    <rPh sb="2" eb="4">
      <t>トウケイ</t>
    </rPh>
    <rPh sb="4" eb="5">
      <t>ガク</t>
    </rPh>
    <phoneticPr fontId="4"/>
  </si>
  <si>
    <t>心理統計学Ⅱ</t>
    <rPh sb="0" eb="2">
      <t>シンリ</t>
    </rPh>
    <rPh sb="2" eb="4">
      <t>トウケイ</t>
    </rPh>
    <rPh sb="4" eb="5">
      <t>ガク</t>
    </rPh>
    <phoneticPr fontId="4"/>
  </si>
  <si>
    <t>心理統計の基本的手法を学ぶ</t>
    <phoneticPr fontId="4"/>
  </si>
  <si>
    <t>心理学研究法</t>
    <phoneticPr fontId="4"/>
  </si>
  <si>
    <t>臨床心理アセスメントⅠ</t>
    <rPh sb="0" eb="2">
      <t>リンショウ</t>
    </rPh>
    <rPh sb="2" eb="4">
      <t>シンリ</t>
    </rPh>
    <phoneticPr fontId="4"/>
  </si>
  <si>
    <t>臨床心理アセスメントⅡ</t>
    <rPh sb="0" eb="2">
      <t>リンショウ</t>
    </rPh>
    <rPh sb="2" eb="4">
      <t>シンリ</t>
    </rPh>
    <phoneticPr fontId="4"/>
  </si>
  <si>
    <t>臨床場面で重視される個別式知能検査や投映法について体験学習と講義を行う</t>
    <phoneticPr fontId="4"/>
  </si>
  <si>
    <t>臨床心理アセスメントⅢ</t>
    <phoneticPr fontId="4"/>
  </si>
  <si>
    <t>臨床心理アセスメントを臨床事例を通して総合的に学ぶ</t>
    <phoneticPr fontId="4"/>
  </si>
  <si>
    <t>心理学基礎実験Ⅰ</t>
    <rPh sb="0" eb="3">
      <t>シンリガク</t>
    </rPh>
    <rPh sb="3" eb="5">
      <t>キソ</t>
    </rPh>
    <rPh sb="5" eb="7">
      <t>ジッケン</t>
    </rPh>
    <phoneticPr fontId="4"/>
  </si>
  <si>
    <t>心理学基礎実験Ⅱ</t>
    <rPh sb="0" eb="3">
      <t>シンリガク</t>
    </rPh>
    <rPh sb="3" eb="5">
      <t>キソ</t>
    </rPh>
    <rPh sb="5" eb="7">
      <t>ジッケン</t>
    </rPh>
    <phoneticPr fontId="4"/>
  </si>
  <si>
    <t>心理学調査実習Ⅰ</t>
    <rPh sb="0" eb="3">
      <t>シンリガク</t>
    </rPh>
    <rPh sb="3" eb="5">
      <t>チョウサ</t>
    </rPh>
    <rPh sb="5" eb="7">
      <t>ジッシュウ</t>
    </rPh>
    <phoneticPr fontId="4"/>
  </si>
  <si>
    <t>心理学調査実習Ⅱ</t>
    <rPh sb="0" eb="3">
      <t>シンリガク</t>
    </rPh>
    <rPh sb="3" eb="5">
      <t>チョウサ</t>
    </rPh>
    <rPh sb="5" eb="7">
      <t>ジッシュウ</t>
    </rPh>
    <phoneticPr fontId="4"/>
  </si>
  <si>
    <t>臨床心理学実習Ⅰ</t>
    <rPh sb="0" eb="2">
      <t>リンショウ</t>
    </rPh>
    <rPh sb="2" eb="5">
      <t>シンリガク</t>
    </rPh>
    <rPh sb="5" eb="7">
      <t>ジッシュウ</t>
    </rPh>
    <phoneticPr fontId="4"/>
  </si>
  <si>
    <t>臨床心理学実習Ⅱ</t>
    <rPh sb="0" eb="2">
      <t>リンショウ</t>
    </rPh>
    <rPh sb="2" eb="5">
      <t>シンリガク</t>
    </rPh>
    <rPh sb="5" eb="7">
      <t>ジッシュウ</t>
    </rPh>
    <phoneticPr fontId="4"/>
  </si>
  <si>
    <t>臨床心理学実習Ⅲ</t>
    <rPh sb="0" eb="2">
      <t>リンショウ</t>
    </rPh>
    <rPh sb="2" eb="5">
      <t>シンリガク</t>
    </rPh>
    <rPh sb="5" eb="7">
      <t>ジッシュウ</t>
    </rPh>
    <phoneticPr fontId="4"/>
  </si>
  <si>
    <t>学習心理学</t>
    <rPh sb="0" eb="2">
      <t>ガクシュウ</t>
    </rPh>
    <rPh sb="2" eb="5">
      <t>シンリガク</t>
    </rPh>
    <phoneticPr fontId="4"/>
  </si>
  <si>
    <t>認知心理学</t>
    <phoneticPr fontId="4"/>
  </si>
  <si>
    <t>生理心理学</t>
    <rPh sb="0" eb="2">
      <t>セイリ</t>
    </rPh>
    <rPh sb="2" eb="5">
      <t>シンリガク</t>
    </rPh>
    <phoneticPr fontId="4"/>
  </si>
  <si>
    <t>生涯発達心理学</t>
    <rPh sb="0" eb="2">
      <t>ショウガイ</t>
    </rPh>
    <rPh sb="2" eb="4">
      <t>ハッタツ</t>
    </rPh>
    <rPh sb="4" eb="7">
      <t>シンリガク</t>
    </rPh>
    <phoneticPr fontId="4"/>
  </si>
  <si>
    <t>教育心理学概論</t>
    <phoneticPr fontId="4"/>
  </si>
  <si>
    <t>高齢者心理学</t>
    <rPh sb="0" eb="3">
      <t>コウレイシャ</t>
    </rPh>
    <rPh sb="3" eb="6">
      <t>シンリガク</t>
    </rPh>
    <phoneticPr fontId="4"/>
  </si>
  <si>
    <t>子育て臨床心理学</t>
    <phoneticPr fontId="4"/>
  </si>
  <si>
    <t>乳幼児心理学</t>
    <phoneticPr fontId="4"/>
  </si>
  <si>
    <t>発達臨床心理学</t>
    <rPh sb="0" eb="2">
      <t>ハッタツ</t>
    </rPh>
    <rPh sb="2" eb="4">
      <t>リンショウ</t>
    </rPh>
    <rPh sb="4" eb="7">
      <t>シンリガク</t>
    </rPh>
    <phoneticPr fontId="4"/>
  </si>
  <si>
    <t>人格心理学</t>
    <rPh sb="0" eb="2">
      <t>ジンカク</t>
    </rPh>
    <rPh sb="2" eb="5">
      <t>シンリガク</t>
    </rPh>
    <phoneticPr fontId="4"/>
  </si>
  <si>
    <t>臨床心理学</t>
    <phoneticPr fontId="4"/>
  </si>
  <si>
    <t>臨床心理学概論</t>
    <rPh sb="0" eb="2">
      <t>リンショウ</t>
    </rPh>
    <rPh sb="2" eb="5">
      <t>シンリガク</t>
    </rPh>
    <rPh sb="5" eb="7">
      <t>ガイロン</t>
    </rPh>
    <phoneticPr fontId="4"/>
  </si>
  <si>
    <t>学校臨床心理学</t>
    <phoneticPr fontId="4"/>
  </si>
  <si>
    <t>障害者心理学</t>
    <phoneticPr fontId="4"/>
  </si>
  <si>
    <t>健康心理学</t>
    <phoneticPr fontId="4"/>
  </si>
  <si>
    <t>心理療法</t>
    <phoneticPr fontId="4"/>
  </si>
  <si>
    <t>カウンセリング論Ⅰ</t>
    <rPh sb="7" eb="8">
      <t>ロン</t>
    </rPh>
    <phoneticPr fontId="4"/>
  </si>
  <si>
    <t>カウンセリング論Ⅱ</t>
    <rPh sb="7" eb="8">
      <t>ロン</t>
    </rPh>
    <phoneticPr fontId="4"/>
  </si>
  <si>
    <t>認知行動療法</t>
    <rPh sb="2" eb="4">
      <t>コウドウ</t>
    </rPh>
    <rPh sb="4" eb="6">
      <t>リョウホウ</t>
    </rPh>
    <phoneticPr fontId="4"/>
  </si>
  <si>
    <t>行動分析や認知行動療法について学ぶ</t>
    <phoneticPr fontId="4"/>
  </si>
  <si>
    <t>精神分析</t>
    <rPh sb="0" eb="2">
      <t>セイシン</t>
    </rPh>
    <rPh sb="2" eb="4">
      <t>ブンセキ</t>
    </rPh>
    <phoneticPr fontId="4"/>
  </si>
  <si>
    <t>犯罪心理学</t>
    <rPh sb="0" eb="2">
      <t>ハンザイ</t>
    </rPh>
    <rPh sb="2" eb="5">
      <t>シンリガク</t>
    </rPh>
    <phoneticPr fontId="4"/>
  </si>
  <si>
    <t>精神医学Ⅰ</t>
    <rPh sb="0" eb="2">
      <t>セイシン</t>
    </rPh>
    <rPh sb="2" eb="4">
      <t>イガク</t>
    </rPh>
    <phoneticPr fontId="4"/>
  </si>
  <si>
    <t>精神医学Ⅱ</t>
    <rPh sb="0" eb="2">
      <t>セイシン</t>
    </rPh>
    <rPh sb="2" eb="4">
      <t>イガク</t>
    </rPh>
    <phoneticPr fontId="4"/>
  </si>
  <si>
    <t>精神保健学Ⅰ</t>
    <rPh sb="0" eb="2">
      <t>セイシン</t>
    </rPh>
    <rPh sb="2" eb="4">
      <t>ホケン</t>
    </rPh>
    <rPh sb="4" eb="5">
      <t>ガク</t>
    </rPh>
    <phoneticPr fontId="4"/>
  </si>
  <si>
    <t>精神保健学Ⅱ</t>
    <phoneticPr fontId="4"/>
  </si>
  <si>
    <t>社会心理学</t>
    <rPh sb="0" eb="2">
      <t>シャカイ</t>
    </rPh>
    <rPh sb="2" eb="5">
      <t>シンリガク</t>
    </rPh>
    <phoneticPr fontId="4"/>
  </si>
  <si>
    <t>人間関係論</t>
    <rPh sb="0" eb="2">
      <t>ニンゲン</t>
    </rPh>
    <rPh sb="2" eb="4">
      <t>カンケイ</t>
    </rPh>
    <rPh sb="4" eb="5">
      <t>ロン</t>
    </rPh>
    <phoneticPr fontId="4"/>
  </si>
  <si>
    <t>産業・組織心理学Ⅰ</t>
    <rPh sb="0" eb="2">
      <t>サンギョウ</t>
    </rPh>
    <rPh sb="3" eb="5">
      <t>ソシキ</t>
    </rPh>
    <rPh sb="5" eb="8">
      <t>シンリガク</t>
    </rPh>
    <phoneticPr fontId="4"/>
  </si>
  <si>
    <t>環境・組織・人間の各要因とそれらの相互作用が関わる産業心理学における諸問題を概観</t>
    <phoneticPr fontId="4"/>
  </si>
  <si>
    <t>産業・組織心理学Ⅱ</t>
    <rPh sb="0" eb="2">
      <t>サンギョウ</t>
    </rPh>
    <rPh sb="3" eb="5">
      <t>ソシキ</t>
    </rPh>
    <rPh sb="5" eb="8">
      <t>シンリガク</t>
    </rPh>
    <phoneticPr fontId="4"/>
  </si>
  <si>
    <t>産業・組織心理学Iで学んだ産業における諸問題をさらに検討し、働くことについて改めて考え直すとともに、仕事を通した人間形成のあり方について学ぶ</t>
    <phoneticPr fontId="4"/>
  </si>
  <si>
    <t>家族心理学</t>
    <rPh sb="0" eb="2">
      <t>カゾク</t>
    </rPh>
    <rPh sb="2" eb="5">
      <t>シンリガク</t>
    </rPh>
    <phoneticPr fontId="4"/>
  </si>
  <si>
    <t>その他の科目</t>
    <rPh sb="2" eb="3">
      <t>タ</t>
    </rPh>
    <rPh sb="4" eb="6">
      <t>カモク</t>
    </rPh>
    <phoneticPr fontId="4"/>
  </si>
  <si>
    <t>卒業論文</t>
    <rPh sb="0" eb="2">
      <t>ソツギョウ</t>
    </rPh>
    <rPh sb="2" eb="4">
      <t>ロンブン</t>
    </rPh>
    <phoneticPr fontId="4"/>
  </si>
  <si>
    <t>通年</t>
    <rPh sb="0" eb="2">
      <t>ツウネン</t>
    </rPh>
    <phoneticPr fontId="4"/>
  </si>
  <si>
    <t>年度</t>
    <rPh sb="0" eb="2">
      <t>ネンド</t>
    </rPh>
    <phoneticPr fontId="4"/>
  </si>
  <si>
    <t xml:space="preserve"> </t>
    <phoneticPr fontId="1"/>
  </si>
  <si>
    <t xml:space="preserve">  </t>
    <phoneticPr fontId="1"/>
  </si>
  <si>
    <t>　</t>
    <phoneticPr fontId="4"/>
  </si>
  <si>
    <t>選択科目</t>
  </si>
  <si>
    <t>　</t>
    <phoneticPr fontId="4"/>
  </si>
  <si>
    <t>　</t>
    <phoneticPr fontId="1"/>
  </si>
  <si>
    <t>（記入日：　　　　　　　　　年　　　　月　　　　日）</t>
    <rPh sb="1" eb="3">
      <t>キニュウ</t>
    </rPh>
    <rPh sb="3" eb="4">
      <t>ビ</t>
    </rPh>
    <rPh sb="14" eb="15">
      <t>ネン</t>
    </rPh>
    <rPh sb="19" eb="20">
      <t>ツキ</t>
    </rPh>
    <rPh sb="24" eb="25">
      <t>ニチ</t>
    </rPh>
    <phoneticPr fontId="1"/>
  </si>
  <si>
    <t>証明者氏名　　　　　　関西福祉科学大学　　社会福祉学部　　　　教員名　　　　　　　　　　　　　　　　　　　　　　　　　　　　　　印</t>
    <rPh sb="0" eb="2">
      <t>ショウメイ</t>
    </rPh>
    <rPh sb="2" eb="3">
      <t>シャ</t>
    </rPh>
    <rPh sb="3" eb="5">
      <t>シメイ</t>
    </rPh>
    <rPh sb="11" eb="13">
      <t>カンサイ</t>
    </rPh>
    <rPh sb="13" eb="15">
      <t>フクシ</t>
    </rPh>
    <rPh sb="15" eb="17">
      <t>カガク</t>
    </rPh>
    <rPh sb="17" eb="19">
      <t>ダイガク</t>
    </rPh>
    <rPh sb="21" eb="23">
      <t>シャカイ</t>
    </rPh>
    <rPh sb="23" eb="25">
      <t>フクシ</t>
    </rPh>
    <rPh sb="25" eb="27">
      <t>ガクブ</t>
    </rPh>
    <rPh sb="31" eb="33">
      <t>キョウイン</t>
    </rPh>
    <rPh sb="33" eb="34">
      <t>メイ</t>
    </rPh>
    <rPh sb="64" eb="65">
      <t>イン</t>
    </rPh>
    <phoneticPr fontId="1"/>
  </si>
  <si>
    <t>申請者氏名　　　　　　　　　　　　　　　　　　　　　　　印　　（西暦）　　　　　　　　　　　　年　　　　月　　　　日　　　日生　　　男　・　女</t>
    <rPh sb="0" eb="5">
      <t>フリガナ</t>
    </rPh>
    <phoneticPr fontId="1"/>
  </si>
  <si>
    <t>a.小計</t>
    <rPh sb="2" eb="4">
      <t>ショウケイ</t>
    </rPh>
    <phoneticPr fontId="1"/>
  </si>
  <si>
    <t>ｄ.小計</t>
    <rPh sb="2" eb="4">
      <t>ショウケイ</t>
    </rPh>
    <phoneticPr fontId="1"/>
  </si>
  <si>
    <t>e.小計</t>
    <rPh sb="2" eb="4">
      <t>ショウケイ</t>
    </rPh>
    <phoneticPr fontId="1"/>
  </si>
  <si>
    <t>△印
科目
削除</t>
    <rPh sb="1" eb="2">
      <t>シルシ</t>
    </rPh>
    <rPh sb="3" eb="5">
      <t>カモク</t>
    </rPh>
    <rPh sb="6" eb="8">
      <t>サクジョ</t>
    </rPh>
    <phoneticPr fontId="4"/>
  </si>
  <si>
    <t>（旧）科目名</t>
    <rPh sb="1" eb="2">
      <t>キュウ</t>
    </rPh>
    <rPh sb="3" eb="6">
      <t>カモクメイ</t>
    </rPh>
    <phoneticPr fontId="4"/>
  </si>
  <si>
    <t>変更印</t>
    <rPh sb="0" eb="2">
      <t>ヘンコウ</t>
    </rPh>
    <rPh sb="2" eb="3">
      <t>シルシ</t>
    </rPh>
    <phoneticPr fontId="4"/>
  </si>
  <si>
    <t>新基準</t>
    <rPh sb="0" eb="3">
      <t>シンキジュン</t>
    </rPh>
    <phoneticPr fontId="4"/>
  </si>
  <si>
    <t>領域
小計</t>
    <rPh sb="0" eb="2">
      <t>リョウイキ</t>
    </rPh>
    <rPh sb="3" eb="5">
      <t>ショウケイ</t>
    </rPh>
    <phoneticPr fontId="4"/>
  </si>
  <si>
    <t>合計</t>
    <rPh sb="0" eb="2">
      <t>ゴウケイ</t>
    </rPh>
    <phoneticPr fontId="4"/>
  </si>
  <si>
    <t>単位認定基準</t>
    <rPh sb="0" eb="2">
      <t>タンイ</t>
    </rPh>
    <rPh sb="2" eb="4">
      <t>ニンテイ</t>
    </rPh>
    <rPh sb="4" eb="6">
      <t>キジュン</t>
    </rPh>
    <phoneticPr fontId="4"/>
  </si>
  <si>
    <r>
      <rPr>
        <b/>
        <u/>
        <sz val="10"/>
        <color indexed="10"/>
        <rFont val="ＭＳ Ｐゴシック"/>
        <family val="3"/>
        <charset val="128"/>
      </rPr>
      <t>4単位以上</t>
    </r>
    <r>
      <rPr>
        <sz val="9"/>
        <rFont val="ＭＳ Ｐゴシック"/>
        <family val="3"/>
        <charset val="128"/>
      </rPr>
      <t>（領域全体で心理学の基礎分野を満たすこと）</t>
    </r>
    <rPh sb="1" eb="3">
      <t>タンイ</t>
    </rPh>
    <rPh sb="3" eb="5">
      <t>イジョウ</t>
    </rPh>
    <rPh sb="6" eb="8">
      <t>リョウイキ</t>
    </rPh>
    <rPh sb="8" eb="10">
      <t>ゼンタイ</t>
    </rPh>
    <rPh sb="11" eb="14">
      <t>シンリガク</t>
    </rPh>
    <rPh sb="15" eb="17">
      <t>キソ</t>
    </rPh>
    <rPh sb="17" eb="19">
      <t>ブンヤ</t>
    </rPh>
    <rPh sb="20" eb="21">
      <t>ミ</t>
    </rPh>
    <phoneticPr fontId="4"/>
  </si>
  <si>
    <t>鎌田次郎　教授</t>
    <rPh sb="0" eb="2">
      <t>カマタ</t>
    </rPh>
    <rPh sb="2" eb="4">
      <t>ジロウ</t>
    </rPh>
    <rPh sb="5" eb="7">
      <t>キョウジュ</t>
    </rPh>
    <phoneticPr fontId="4"/>
  </si>
  <si>
    <t>心理学研究法</t>
    <rPh sb="0" eb="3">
      <t>シンリガク</t>
    </rPh>
    <rPh sb="3" eb="5">
      <t>ケンキュウ</t>
    </rPh>
    <rPh sb="5" eb="6">
      <t>ホウ</t>
    </rPh>
    <phoneticPr fontId="4"/>
  </si>
  <si>
    <t>心理統計学</t>
    <rPh sb="0" eb="2">
      <t>シンリ</t>
    </rPh>
    <rPh sb="2" eb="4">
      <t>トウケイ</t>
    </rPh>
    <rPh sb="4" eb="5">
      <t>ガク</t>
    </rPh>
    <phoneticPr fontId="4"/>
  </si>
  <si>
    <t>宇惠弘　教授</t>
    <rPh sb="4" eb="6">
      <t>キョウジュ</t>
    </rPh>
    <phoneticPr fontId="4"/>
  </si>
  <si>
    <r>
      <rPr>
        <b/>
        <u/>
        <sz val="10"/>
        <color indexed="10"/>
        <rFont val="ＭＳ Ｐゴシック"/>
        <family val="3"/>
        <charset val="128"/>
      </rPr>
      <t>8単位以上</t>
    </r>
    <r>
      <rPr>
        <sz val="9"/>
        <rFont val="ＭＳ Ｐゴシック"/>
        <family val="3"/>
        <charset val="128"/>
      </rPr>
      <t xml:space="preserve">
（最低4単位分はC心理学実験・実習の単位）
</t>
    </r>
    <r>
      <rPr>
        <b/>
        <sz val="9"/>
        <color indexed="10"/>
        <rFont val="ＭＳ Ｐゴシック"/>
        <family val="3"/>
        <charset val="128"/>
      </rPr>
      <t>※</t>
    </r>
    <r>
      <rPr>
        <b/>
        <u/>
        <sz val="9"/>
        <color indexed="10"/>
        <rFont val="ＭＳ Ｐゴシック"/>
        <family val="3"/>
        <charset val="128"/>
      </rPr>
      <t>実験的方法で知覚や認知、社会など基本的な内容の課題を4つ以上含む計6課題以上。</t>
    </r>
    <r>
      <rPr>
        <sz val="9"/>
        <rFont val="ＭＳ Ｐゴシック"/>
        <family val="3"/>
        <charset val="128"/>
      </rPr>
      <t>各課題について標準的レポート（各課題について目的、方法、結果、考察を含むものであること）を作成していること。</t>
    </r>
    <rPh sb="1" eb="3">
      <t>タンイ</t>
    </rPh>
    <rPh sb="3" eb="5">
      <t>イジョウ</t>
    </rPh>
    <rPh sb="7" eb="9">
      <t>サイテイ</t>
    </rPh>
    <rPh sb="10" eb="13">
      <t>タンイブン</t>
    </rPh>
    <rPh sb="15" eb="17">
      <t>シンリ</t>
    </rPh>
    <rPh sb="17" eb="18">
      <t>ガク</t>
    </rPh>
    <rPh sb="18" eb="20">
      <t>ジッケン</t>
    </rPh>
    <rPh sb="21" eb="23">
      <t>ジッシュウ</t>
    </rPh>
    <rPh sb="24" eb="26">
      <t>タンイ</t>
    </rPh>
    <rPh sb="30" eb="33">
      <t>ジッケンテキ</t>
    </rPh>
    <rPh sb="33" eb="35">
      <t>ホウホウ</t>
    </rPh>
    <rPh sb="36" eb="38">
      <t>チカク</t>
    </rPh>
    <rPh sb="39" eb="41">
      <t>ニンチ</t>
    </rPh>
    <rPh sb="42" eb="44">
      <t>シャカイ</t>
    </rPh>
    <rPh sb="46" eb="49">
      <t>キホンテキ</t>
    </rPh>
    <rPh sb="50" eb="52">
      <t>ナイヨウ</t>
    </rPh>
    <rPh sb="53" eb="55">
      <t>カダイ</t>
    </rPh>
    <rPh sb="58" eb="60">
      <t>イジョウ</t>
    </rPh>
    <rPh sb="60" eb="61">
      <t>フク</t>
    </rPh>
    <rPh sb="62" eb="63">
      <t>ケイ</t>
    </rPh>
    <rPh sb="64" eb="66">
      <t>カダイ</t>
    </rPh>
    <rPh sb="66" eb="68">
      <t>イジョウ</t>
    </rPh>
    <rPh sb="69" eb="70">
      <t>カク</t>
    </rPh>
    <rPh sb="70" eb="72">
      <t>カダイ</t>
    </rPh>
    <rPh sb="76" eb="79">
      <t>ヒョウジュンテキ</t>
    </rPh>
    <rPh sb="84" eb="85">
      <t>カク</t>
    </rPh>
    <rPh sb="85" eb="87">
      <t>カダイ</t>
    </rPh>
    <rPh sb="91" eb="93">
      <t>モクテキ</t>
    </rPh>
    <rPh sb="94" eb="96">
      <t>ホウホウ</t>
    </rPh>
    <rPh sb="97" eb="99">
      <t>ケッカ</t>
    </rPh>
    <rPh sb="100" eb="102">
      <t>コウサツ</t>
    </rPh>
    <rPh sb="103" eb="104">
      <t>フク</t>
    </rPh>
    <rPh sb="114" eb="116">
      <t>サクセイ</t>
    </rPh>
    <phoneticPr fontId="4"/>
  </si>
  <si>
    <t>多田美香里　准教授</t>
    <rPh sb="6" eb="9">
      <t>ジュンキョウジュ</t>
    </rPh>
    <phoneticPr fontId="4"/>
  </si>
  <si>
    <t>亀島　信也　教授</t>
    <phoneticPr fontId="4"/>
  </si>
  <si>
    <t>心理学実験・実習</t>
    <rPh sb="0" eb="3">
      <t>シンリガク</t>
    </rPh>
    <rPh sb="3" eb="5">
      <t>ジッケン</t>
    </rPh>
    <rPh sb="6" eb="8">
      <t>ジッシュウ</t>
    </rPh>
    <phoneticPr fontId="4"/>
  </si>
  <si>
    <t>心理学基礎実験</t>
    <rPh sb="0" eb="3">
      <t>シンリガク</t>
    </rPh>
    <rPh sb="3" eb="5">
      <t>キソ</t>
    </rPh>
    <rPh sb="5" eb="7">
      <t>ジッケン</t>
    </rPh>
    <phoneticPr fontId="4"/>
  </si>
  <si>
    <t>心理学調査実習</t>
    <rPh sb="0" eb="3">
      <t>シンリガク</t>
    </rPh>
    <rPh sb="3" eb="5">
      <t>チョウサ</t>
    </rPh>
    <rPh sb="5" eb="7">
      <t>ジッシュウ</t>
    </rPh>
    <phoneticPr fontId="4"/>
  </si>
  <si>
    <t>基礎科目小計</t>
    <rPh sb="0" eb="2">
      <t>キソ</t>
    </rPh>
    <rPh sb="2" eb="4">
      <t>カモク</t>
    </rPh>
    <rPh sb="4" eb="6">
      <t>ショウケイ</t>
    </rPh>
    <phoneticPr fontId="4"/>
  </si>
  <si>
    <t>合計12単位以上</t>
    <rPh sb="0" eb="2">
      <t>ゴウケイ</t>
    </rPh>
    <rPh sb="4" eb="8">
      <t>タンイイジョウ</t>
    </rPh>
    <phoneticPr fontId="4"/>
  </si>
  <si>
    <t>選択科目</t>
    <rPh sb="0" eb="2">
      <t>センタク</t>
    </rPh>
    <rPh sb="2" eb="4">
      <t>カモク</t>
    </rPh>
    <phoneticPr fontId="4"/>
  </si>
  <si>
    <t>d</t>
    <phoneticPr fontId="4"/>
  </si>
  <si>
    <t>知覚心理学・学習心理学</t>
    <rPh sb="0" eb="2">
      <t>チカク</t>
    </rPh>
    <rPh sb="2" eb="5">
      <t>シンリガク</t>
    </rPh>
    <rPh sb="6" eb="8">
      <t>ガクシュウ</t>
    </rPh>
    <rPh sb="8" eb="11">
      <t>シンリガク</t>
    </rPh>
    <phoneticPr fontId="4"/>
  </si>
  <si>
    <t>D</t>
    <phoneticPr fontId="4"/>
  </si>
  <si>
    <r>
      <rPr>
        <b/>
        <u/>
        <sz val="10"/>
        <color indexed="10"/>
        <rFont val="ＭＳ Ｐゴシック"/>
        <family val="3"/>
        <charset val="128"/>
      </rPr>
      <t>5領域のうち3領域以上で、それぞれが少なくとも4単位以上。</t>
    </r>
    <r>
      <rPr>
        <sz val="10"/>
        <rFont val="ＭＳ Ｐゴシック"/>
        <family val="3"/>
        <charset val="128"/>
      </rPr>
      <t xml:space="preserve">
</t>
    </r>
    <r>
      <rPr>
        <b/>
        <sz val="10"/>
        <rFont val="ＭＳ Ｐゴシック"/>
        <family val="3"/>
        <charset val="128"/>
      </rPr>
      <t>必ず基本主題を含む。</t>
    </r>
    <rPh sb="1" eb="3">
      <t>リョウイキ</t>
    </rPh>
    <rPh sb="7" eb="9">
      <t>リョウイキ</t>
    </rPh>
    <rPh sb="9" eb="11">
      <t>イジョウ</t>
    </rPh>
    <rPh sb="18" eb="19">
      <t>スク</t>
    </rPh>
    <rPh sb="24" eb="26">
      <t>タンイ</t>
    </rPh>
    <rPh sb="26" eb="28">
      <t>イジョウ</t>
    </rPh>
    <rPh sb="30" eb="31">
      <t>カナラ</t>
    </rPh>
    <rPh sb="32" eb="34">
      <t>キホン</t>
    </rPh>
    <rPh sb="34" eb="36">
      <t>シュダイ</t>
    </rPh>
    <rPh sb="37" eb="38">
      <t>フク</t>
    </rPh>
    <phoneticPr fontId="4"/>
  </si>
  <si>
    <t>多田美香里　准教授</t>
    <phoneticPr fontId="4"/>
  </si>
  <si>
    <t>生理心理学・比較心理学</t>
    <rPh sb="0" eb="2">
      <t>セイリ</t>
    </rPh>
    <rPh sb="2" eb="5">
      <t>シンリガク</t>
    </rPh>
    <rPh sb="6" eb="8">
      <t>ヒカク</t>
    </rPh>
    <rPh sb="8" eb="11">
      <t>シンリガク</t>
    </rPh>
    <phoneticPr fontId="4"/>
  </si>
  <si>
    <t>治部　哲也　准教授</t>
    <phoneticPr fontId="4"/>
  </si>
  <si>
    <t>教育心理学・発達心理学</t>
    <rPh sb="0" eb="2">
      <t>キョウイク</t>
    </rPh>
    <rPh sb="2" eb="5">
      <t>シンリガク</t>
    </rPh>
    <rPh sb="6" eb="8">
      <t>ハッタツ</t>
    </rPh>
    <rPh sb="8" eb="11">
      <t>シンリガク</t>
    </rPh>
    <phoneticPr fontId="4"/>
  </si>
  <si>
    <t>発達・学習過程論</t>
    <rPh sb="0" eb="2">
      <t>ハッタツ</t>
    </rPh>
    <rPh sb="3" eb="5">
      <t>ガクシュウ</t>
    </rPh>
    <rPh sb="5" eb="7">
      <t>カテイ</t>
    </rPh>
    <rPh sb="7" eb="8">
      <t>ロン</t>
    </rPh>
    <phoneticPr fontId="4"/>
  </si>
  <si>
    <t>教育心理学</t>
    <rPh sb="0" eb="2">
      <t>キョウイク</t>
    </rPh>
    <rPh sb="2" eb="5">
      <t>シンリガク</t>
    </rPh>
    <phoneticPr fontId="4"/>
  </si>
  <si>
    <t>乳幼児心理学</t>
    <rPh sb="0" eb="3">
      <t>ニュウヨウジ</t>
    </rPh>
    <rPh sb="3" eb="6">
      <t>シンリガク</t>
    </rPh>
    <phoneticPr fontId="4"/>
  </si>
  <si>
    <t>g</t>
    <phoneticPr fontId="4"/>
  </si>
  <si>
    <t>臨床心理学・人格心理学</t>
    <rPh sb="0" eb="2">
      <t>リンショウ</t>
    </rPh>
    <rPh sb="2" eb="5">
      <t>シンリガク</t>
    </rPh>
    <rPh sb="6" eb="8">
      <t>ジンカク</t>
    </rPh>
    <rPh sb="8" eb="11">
      <t>シンリガク</t>
    </rPh>
    <phoneticPr fontId="4"/>
  </si>
  <si>
    <t>臨床心理学</t>
    <rPh sb="0" eb="2">
      <t>リンショウ</t>
    </rPh>
    <rPh sb="2" eb="5">
      <t>シンリガク</t>
    </rPh>
    <phoneticPr fontId="4"/>
  </si>
  <si>
    <t>G</t>
    <phoneticPr fontId="4"/>
  </si>
  <si>
    <t>相谷　登　教授</t>
    <phoneticPr fontId="4"/>
  </si>
  <si>
    <t>山田　冨美雄　教授（職名変更）</t>
    <phoneticPr fontId="4"/>
  </si>
  <si>
    <t>カウンセリング論</t>
    <rPh sb="7" eb="8">
      <t>ロン</t>
    </rPh>
    <phoneticPr fontId="4"/>
  </si>
  <si>
    <t>津田恭充　講師</t>
    <phoneticPr fontId="4"/>
  </si>
  <si>
    <t>＊、◎</t>
    <phoneticPr fontId="4"/>
  </si>
  <si>
    <t>行動療法</t>
    <rPh sb="0" eb="2">
      <t>コウドウ</t>
    </rPh>
    <rPh sb="2" eb="4">
      <t>リョウホウ</t>
    </rPh>
    <phoneticPr fontId="4"/>
  </si>
  <si>
    <t>津田　恭充　講師</t>
    <phoneticPr fontId="4"/>
  </si>
  <si>
    <t>学校臨床心理学</t>
    <rPh sb="0" eb="2">
      <t>ガッコウ</t>
    </rPh>
    <rPh sb="2" eb="4">
      <t>リンショウ</t>
    </rPh>
    <rPh sb="4" eb="7">
      <t>シンリガク</t>
    </rPh>
    <phoneticPr fontId="4"/>
  </si>
  <si>
    <t>■</t>
    <phoneticPr fontId="4"/>
  </si>
  <si>
    <t>柏木　雄次郎　教授</t>
    <phoneticPr fontId="4"/>
  </si>
  <si>
    <t>精神保健学</t>
    <rPh sb="0" eb="2">
      <t>セイシン</t>
    </rPh>
    <rPh sb="2" eb="4">
      <t>ホケン</t>
    </rPh>
    <rPh sb="4" eb="5">
      <t>ガク</t>
    </rPh>
    <phoneticPr fontId="4"/>
  </si>
  <si>
    <t>社会心理学・産業心理学</t>
    <rPh sb="0" eb="2">
      <t>シャカイ</t>
    </rPh>
    <rPh sb="2" eb="5">
      <t>シンリガク</t>
    </rPh>
    <rPh sb="6" eb="8">
      <t>サンギョウ</t>
    </rPh>
    <rPh sb="8" eb="11">
      <t>シンリガク</t>
    </rPh>
    <phoneticPr fontId="4"/>
  </si>
  <si>
    <t>産業心理学</t>
    <rPh sb="0" eb="2">
      <t>サンギョウ</t>
    </rPh>
    <rPh sb="2" eb="5">
      <t>シンリガク</t>
    </rPh>
    <phoneticPr fontId="4"/>
  </si>
  <si>
    <t>選択科目小計</t>
    <rPh sb="0" eb="2">
      <t>センタク</t>
    </rPh>
    <rPh sb="2" eb="4">
      <t>カモク</t>
    </rPh>
    <rPh sb="4" eb="6">
      <t>ショウケイ</t>
    </rPh>
    <phoneticPr fontId="4"/>
  </si>
  <si>
    <t>5領域計16単位以上</t>
    <rPh sb="1" eb="3">
      <t>リョウイキ</t>
    </rPh>
    <rPh sb="3" eb="4">
      <t>ケイ</t>
    </rPh>
    <rPh sb="6" eb="8">
      <t>タンイ</t>
    </rPh>
    <rPh sb="8" eb="10">
      <t>イジョウ</t>
    </rPh>
    <phoneticPr fontId="4"/>
  </si>
  <si>
    <t>心理学関連科目、卒業論文・卒業研究</t>
    <rPh sb="0" eb="3">
      <t>シンリガク</t>
    </rPh>
    <rPh sb="3" eb="5">
      <t>カンレン</t>
    </rPh>
    <rPh sb="5" eb="7">
      <t>カモク</t>
    </rPh>
    <rPh sb="8" eb="10">
      <t>ソツギョウ</t>
    </rPh>
    <rPh sb="10" eb="12">
      <t>ロンブン</t>
    </rPh>
    <rPh sb="13" eb="15">
      <t>ソツギョウ</t>
    </rPh>
    <rPh sb="15" eb="17">
      <t>ケンキュウ</t>
    </rPh>
    <phoneticPr fontId="4"/>
  </si>
  <si>
    <t>卒論は最大4単位</t>
    <rPh sb="0" eb="2">
      <t>ソツロン</t>
    </rPh>
    <rPh sb="3" eb="5">
      <t>サイダイ</t>
    </rPh>
    <rPh sb="6" eb="8">
      <t>タンイ</t>
    </rPh>
    <phoneticPr fontId="4"/>
  </si>
  <si>
    <t>総計36単位以上</t>
    <rPh sb="0" eb="2">
      <t>ソウケイ</t>
    </rPh>
    <rPh sb="4" eb="6">
      <t>タンイ</t>
    </rPh>
    <rPh sb="6" eb="8">
      <t>イジョウ</t>
    </rPh>
    <phoneticPr fontId="4"/>
  </si>
  <si>
    <t>2014年度科目名</t>
    <rPh sb="4" eb="5">
      <t>ネン</t>
    </rPh>
    <rPh sb="5" eb="6">
      <t>ド</t>
    </rPh>
    <rPh sb="6" eb="9">
      <t>カモクメイ</t>
    </rPh>
    <phoneticPr fontId="4"/>
  </si>
  <si>
    <t>科目担当者氏名</t>
    <phoneticPr fontId="4"/>
  </si>
  <si>
    <t>a</t>
    <phoneticPr fontId="4"/>
  </si>
  <si>
    <t>A</t>
    <phoneticPr fontId="4"/>
  </si>
  <si>
    <t>◎</t>
    <phoneticPr fontId="4"/>
  </si>
  <si>
    <t>多田　美香里　准教授</t>
    <phoneticPr fontId="4"/>
  </si>
  <si>
    <t>袴田俊一　教授</t>
    <phoneticPr fontId="4"/>
  </si>
  <si>
    <t>＊</t>
    <phoneticPr fontId="4"/>
  </si>
  <si>
    <t>b</t>
    <phoneticPr fontId="4"/>
  </si>
  <si>
    <t>B</t>
    <phoneticPr fontId="4"/>
  </si>
  <si>
    <t>心理統計の基礎知識を学ぶ</t>
    <phoneticPr fontId="4"/>
  </si>
  <si>
    <t>心理学研究に必要な方法を学習する</t>
    <phoneticPr fontId="4"/>
  </si>
  <si>
    <t>亀島　信也　教授</t>
    <phoneticPr fontId="4"/>
  </si>
  <si>
    <t>臨床場面で使われることの多いアセスメントを体験し施行法、解釈法の実際を学ぶ</t>
    <phoneticPr fontId="4"/>
  </si>
  <si>
    <t>永田俊代　准教授
大西美也子　兼任講師</t>
    <phoneticPr fontId="4"/>
  </si>
  <si>
    <t>◎</t>
    <phoneticPr fontId="4"/>
  </si>
  <si>
    <t>粟村昭子　教授
大西美也子　兼任講師</t>
    <phoneticPr fontId="4"/>
  </si>
  <si>
    <t>☆</t>
    <phoneticPr fontId="4"/>
  </si>
  <si>
    <t>臨床心理アセスメントⅢ</t>
    <phoneticPr fontId="4"/>
  </si>
  <si>
    <t>櫻井秀雄　教授</t>
    <phoneticPr fontId="4"/>
  </si>
  <si>
    <t>c</t>
    <phoneticPr fontId="4"/>
  </si>
  <si>
    <t>C</t>
    <phoneticPr fontId="4"/>
  </si>
  <si>
    <t>◎、＊</t>
    <phoneticPr fontId="4"/>
  </si>
  <si>
    <t xml:space="preserve">実習課題内容、レポートについては
様式4に記入
</t>
    <phoneticPr fontId="4"/>
  </si>
  <si>
    <t>多田美香里　准教授
石橋遼　兼任講師
木村年晶　兼任講師</t>
    <phoneticPr fontId="4"/>
  </si>
  <si>
    <t>◎、＊</t>
    <phoneticPr fontId="4"/>
  </si>
  <si>
    <t>多田美香里　准教授
木村年晶　兼任講師</t>
    <phoneticPr fontId="4"/>
  </si>
  <si>
    <t>宇惠　弘　教授</t>
    <phoneticPr fontId="4"/>
  </si>
  <si>
    <t>宇惠　弘　教授</t>
    <phoneticPr fontId="4"/>
  </si>
  <si>
    <t>◎、●</t>
    <phoneticPr fontId="4"/>
  </si>
  <si>
    <t>渡部敦子　講師
大西美也子　兼任講師</t>
    <rPh sb="14" eb="16">
      <t>ケンニン</t>
    </rPh>
    <rPh sb="16" eb="18">
      <t>コウシ</t>
    </rPh>
    <phoneticPr fontId="4"/>
  </si>
  <si>
    <t>◎</t>
    <phoneticPr fontId="4"/>
  </si>
  <si>
    <t>三田村仰　講師
大西美也子　兼任講師</t>
    <phoneticPr fontId="4"/>
  </si>
  <si>
    <t>●</t>
    <phoneticPr fontId="4"/>
  </si>
  <si>
    <t>谷向みつえ　教授
久保信代　准教授</t>
    <phoneticPr fontId="4"/>
  </si>
  <si>
    <t>学習理論について講義</t>
    <phoneticPr fontId="4"/>
  </si>
  <si>
    <t>鎌田　次郎　教授</t>
    <phoneticPr fontId="4"/>
  </si>
  <si>
    <t>認知心理学</t>
    <phoneticPr fontId="4"/>
  </si>
  <si>
    <t>人間の心の働きの根本にある基礎機能を学ぶ、わかる、知る、覚える、思い出すなど心の仕組みについて学ぶ</t>
    <phoneticPr fontId="4"/>
  </si>
  <si>
    <t>e</t>
    <phoneticPr fontId="4"/>
  </si>
  <si>
    <t>F</t>
    <phoneticPr fontId="4"/>
  </si>
  <si>
    <t>＊</t>
    <phoneticPr fontId="4"/>
  </si>
  <si>
    <t>心の働きや状態と脳・神経活動の関係について理解を深める</t>
    <phoneticPr fontId="4"/>
  </si>
  <si>
    <t>f</t>
    <phoneticPr fontId="4"/>
  </si>
  <si>
    <t>E</t>
    <phoneticPr fontId="4"/>
  </si>
  <si>
    <t>ヒトの生涯にわたる変化のプロセスとメカニズムを学ぶ</t>
    <phoneticPr fontId="4"/>
  </si>
  <si>
    <t>教育心理学概論</t>
    <phoneticPr fontId="4"/>
  </si>
  <si>
    <t>児童期から青年期にかけての発達の諸側面と学習過程や動機づけについて学ぶ</t>
    <phoneticPr fontId="4"/>
  </si>
  <si>
    <t>宇惠　弘　教授</t>
    <phoneticPr fontId="4"/>
  </si>
  <si>
    <t>生涯発達の過程で高齢期ではどのような生理的、心理的変化がもたらされるかを学ぶ</t>
    <phoneticPr fontId="4"/>
  </si>
  <si>
    <t>尾﨑　勝彦　兼任講師</t>
    <phoneticPr fontId="4"/>
  </si>
  <si>
    <t>子育て臨床心理学</t>
    <phoneticPr fontId="4"/>
  </si>
  <si>
    <t>子どもの健やかな心の発達を保障する親の役割や親子の関係性について臨床心理学的視座から学ぶ</t>
    <phoneticPr fontId="4"/>
  </si>
  <si>
    <t>谷向　みつえ　教授</t>
    <phoneticPr fontId="4"/>
  </si>
  <si>
    <t>＊</t>
    <phoneticPr fontId="4"/>
  </si>
  <si>
    <t>乳幼児心理学</t>
    <phoneticPr fontId="4"/>
  </si>
  <si>
    <t>乳児から幼児にわたる子どもの行動発達メカニズムの組織的な理解を深める</t>
    <phoneticPr fontId="4"/>
  </si>
  <si>
    <t>亀島　信也　教授</t>
    <phoneticPr fontId="4"/>
  </si>
  <si>
    <t>広汎性発達障害、学習障害、注意欠陥/多様性障害等について臨床事例に基づきながら理論的背景を学ぶ</t>
    <phoneticPr fontId="4"/>
  </si>
  <si>
    <t>櫻井　秀雄　教授</t>
    <phoneticPr fontId="4"/>
  </si>
  <si>
    <t>人格はどのように形成されるのか、自分と他者との違いや個性を科学的見地から学ぶ</t>
    <phoneticPr fontId="4"/>
  </si>
  <si>
    <t>☆</t>
    <phoneticPr fontId="4"/>
  </si>
  <si>
    <t>臨床心理学</t>
    <phoneticPr fontId="4"/>
  </si>
  <si>
    <t>臨床心理学の基礎理論と技法に関する知識を身につける</t>
    <phoneticPr fontId="4"/>
  </si>
  <si>
    <t>三田村　仰　講師</t>
    <phoneticPr fontId="4"/>
  </si>
  <si>
    <t>心理臨床における基礎知識を身につける　</t>
    <phoneticPr fontId="4"/>
  </si>
  <si>
    <t>粟村　昭子　教授</t>
    <phoneticPr fontId="4"/>
  </si>
  <si>
    <t>学校臨床心理学</t>
    <phoneticPr fontId="4"/>
  </si>
  <si>
    <t>学校という場における心理臨床の実践に必要な知識・技法を学ぶ</t>
    <phoneticPr fontId="4"/>
  </si>
  <si>
    <t>竹橋　洋毅　講師</t>
    <phoneticPr fontId="4"/>
  </si>
  <si>
    <t>障害者心理学</t>
    <phoneticPr fontId="4"/>
  </si>
  <si>
    <t>肢体不自由者・知的障害者・発達障害者の心理を学ぶ</t>
    <phoneticPr fontId="4"/>
  </si>
  <si>
    <t>心身の健康を阻害するリスク要因について学び、それを除去し健康行動を形成し、維持と増進するための介入について学ぶ</t>
    <phoneticPr fontId="4"/>
  </si>
  <si>
    <t>心理療法</t>
    <phoneticPr fontId="4"/>
  </si>
  <si>
    <t>心理療法の紹介と心理療法とは何かを学ぶ</t>
    <phoneticPr fontId="4"/>
  </si>
  <si>
    <t>本宮　幸孝　教授</t>
    <phoneticPr fontId="4"/>
  </si>
  <si>
    <t>カウンセリングや心理療法の基本的な知識・技法を概説する</t>
    <phoneticPr fontId="4"/>
  </si>
  <si>
    <t>＊、◎</t>
    <phoneticPr fontId="4"/>
  </si>
  <si>
    <t>カウンセリングの各理論と実践方法を理解できるよう生活の中で起きる心の問題の対処法や支援の方法について学ぶ</t>
    <phoneticPr fontId="4"/>
  </si>
  <si>
    <t>永田　俊代　准教授</t>
    <phoneticPr fontId="4"/>
  </si>
  <si>
    <t>フロイトに始まる精神分析の考え方を理解して、心の治療の始まりの意義に関して深く考える</t>
    <phoneticPr fontId="4"/>
  </si>
  <si>
    <t>川上　範夫　教授</t>
    <phoneticPr fontId="4"/>
  </si>
  <si>
    <t>心理学的見地から、犯罪行為と犯罪者、更には被害者等の理解と分析を行う</t>
    <phoneticPr fontId="4"/>
  </si>
  <si>
    <t>心の病を理解し精神医学の診断と治療に関する基本事項を学ぶ</t>
    <phoneticPr fontId="4"/>
  </si>
  <si>
    <t>精神医学Ⅰにおいて学修した基本事項を踏まえて多様な精神疾患や精神医学の諸問題を理解する</t>
    <phoneticPr fontId="4"/>
  </si>
  <si>
    <t>柏木　雄次郎　教授</t>
    <phoneticPr fontId="4"/>
  </si>
  <si>
    <t>精神の健康を維持し増進させるための方法と精神の不健康の予防についての知識、思考力、実践力を身につける</t>
    <phoneticPr fontId="4"/>
  </si>
  <si>
    <t>加納　光子　兼任講師</t>
    <phoneticPr fontId="4"/>
  </si>
  <si>
    <t>精神保健学Ⅱ</t>
    <phoneticPr fontId="4"/>
  </si>
  <si>
    <t>精神の健康を維持し増進させるための方法と精神の不健康の予防についての知識、思考力、実践力を身につける</t>
    <phoneticPr fontId="4"/>
  </si>
  <si>
    <t>h</t>
    <phoneticPr fontId="4"/>
  </si>
  <si>
    <t>H</t>
    <phoneticPr fontId="4"/>
  </si>
  <si>
    <t>社会心理学の知識を理解し人の行動について分析する力を身につける</t>
    <phoneticPr fontId="4"/>
  </si>
  <si>
    <t>小牧　一裕　兼任講師</t>
    <phoneticPr fontId="4"/>
  </si>
  <si>
    <t>木村　貴彦　准教授</t>
    <phoneticPr fontId="4"/>
  </si>
  <si>
    <t>＊</t>
    <phoneticPr fontId="4"/>
  </si>
  <si>
    <t>さまざまな人間関係について心理学的研究の成果とその応用の可能性について講義</t>
    <phoneticPr fontId="4"/>
  </si>
  <si>
    <t>松中　久美子　准教授</t>
    <phoneticPr fontId="4"/>
  </si>
  <si>
    <t>家族の心理的構造の理解をはじめ、家族を取り巻く諸問題について心理学的見地から考える</t>
    <phoneticPr fontId="4"/>
  </si>
  <si>
    <t>i</t>
    <phoneticPr fontId="4"/>
  </si>
  <si>
    <t>心理科学に関する研究テーマをもとに研究演習Ⅲ・Ⅳの担当教員が指導</t>
    <phoneticPr fontId="4"/>
  </si>
  <si>
    <t>相谷登、川上範夫、柏木雄次郎、多田美香里、谷向みつえ、山田冨美雄</t>
    <phoneticPr fontId="4"/>
  </si>
  <si>
    <t>心理学理論と心理的支援等を学ぶ</t>
    <phoneticPr fontId="4"/>
  </si>
  <si>
    <t>心理臨床に必要な基礎心理学的知識を学ぶ</t>
  </si>
  <si>
    <t>心理統計の基礎知識を学ぶ</t>
  </si>
  <si>
    <t>心理統計の基本的手法を学ぶ</t>
  </si>
  <si>
    <t>心理学研究に必要な方法を学習する</t>
  </si>
  <si>
    <t>臨床場面で使われることの多いアセスメントを体験し施行法、解釈法の実際を学ぶ</t>
  </si>
  <si>
    <t>永田俊代　准教授
大西美也子　兼任講師</t>
  </si>
  <si>
    <t>臨床場面で重視される個別式知能検査や投映法について体験学習と講義を行う</t>
  </si>
  <si>
    <t>粟村昭子　教授
大西美也子　兼任講師</t>
  </si>
  <si>
    <t>臨床心理アセスメントを臨床事例を通して総合的に学ぶ</t>
  </si>
  <si>
    <t>櫻井秀雄　教授</t>
  </si>
  <si>
    <t>三田村仰　講師
大西美也子　兼任講師</t>
  </si>
  <si>
    <t>谷向みつえ　教授
久保信代　准教授</t>
  </si>
  <si>
    <t>実習課題内容、レポートについては様式4に記入</t>
    <phoneticPr fontId="4"/>
  </si>
  <si>
    <t>学習理論について講義</t>
  </si>
  <si>
    <t>人間の心の働きの根本にある基礎機能を学ぶ、わかる、知る、覚える、思い出すなど心の仕組みについて学ぶ</t>
  </si>
  <si>
    <t>多田美香里　准教授</t>
  </si>
  <si>
    <t>心の働きや状態と脳・神経活動の関係について理解を深める</t>
  </si>
  <si>
    <t>ヒトの生涯にわたる変化のプロセスとメカニズムを学ぶ</t>
  </si>
  <si>
    <t>児童期から青年期にかけての発達の諸側面と学習過程や動機づけについて学ぶ</t>
  </si>
  <si>
    <t>生涯発達の過程で高齢期ではどのような生理的、心理的変化がもたらされるかを学ぶ</t>
  </si>
  <si>
    <t>子どもの健やかな心の発達を保障する親の役割や親子の関係性について臨床心理学的視座から学ぶ</t>
  </si>
  <si>
    <t>乳児から幼児にわたる子どもの行動発達メカニズムの組織的な理解を深める</t>
  </si>
  <si>
    <t>広汎性発達障害、学習障害、注意欠陥/多様性障害等について臨床事例に基づきながら理論的背景を学ぶ</t>
  </si>
  <si>
    <t>人格はどのように形成されるのか、自分と他者との違いや個性を科学的見地から学ぶ</t>
  </si>
  <si>
    <t>臨床心理学の基礎理論と技法に関する知識を身につける</t>
  </si>
  <si>
    <t>心理臨床における基礎知識を身につける　</t>
  </si>
  <si>
    <t>学校という場における心理臨床の実践に必要な知識・技法を学ぶ</t>
  </si>
  <si>
    <t>肢体不自由者・知的障害者・発達障害者の心理を学ぶ</t>
  </si>
  <si>
    <t>心身の健康を阻害するリスク要因について学び、それを除去し健康行動を形成し、維持と増進するための介入について学ぶ</t>
  </si>
  <si>
    <t>心理療法の紹介と心理療法とは何かを学ぶ</t>
  </si>
  <si>
    <t>カウンセリングや心理療法の基本的な知識・技法を概説する</t>
  </si>
  <si>
    <t>カウンセリングの各理論と実践方法を理解できるよう生活の中で起きる心の問題の対処法や支援の方法について学ぶ</t>
  </si>
  <si>
    <t>行動分析や認知行動療法について学ぶ</t>
  </si>
  <si>
    <t>フロイトに始まる精神分析の考え方を理解して、心の治療の始まりの意義に関して深く考える</t>
  </si>
  <si>
    <t>心理学的見地から、犯罪行為と犯罪者、更には被害者等の理解と分析を行う</t>
  </si>
  <si>
    <t>心の病を理解し精神医学の診断と治療に関する基本事項を学ぶ</t>
  </si>
  <si>
    <t>精神医学Ⅰにおいて学修した基本事項を踏まえて多様な精神疾患や精神医学の諸問題を理解する</t>
  </si>
  <si>
    <t>精神の健康を維持し増進させるための方法と精神の不健康の予防についての知識、思考力、実践力を身につける</t>
  </si>
  <si>
    <t>社会心理学の知識を理解し人の行動について分析する力を身につける</t>
  </si>
  <si>
    <t>環境・組織・人間の各要因とそれらの相互作用が関わる産業心理学における諸問題を概観</t>
  </si>
  <si>
    <t>産業・組織心理学Iで学んだ産業における諸問題をさらに検討し、働くことについて改めて考え直すとともに、仕事を通した人間形成のあり方について学ぶ</t>
  </si>
  <si>
    <t>さまざまな人間関係について心理学的研究の成果とその応用の可能性について講義</t>
  </si>
  <si>
    <t>家族の心理的構造の理解をはじめ、家族を取り巻く諸問題について心理学的見地から考える</t>
  </si>
  <si>
    <t>心理科学に関する研究テーマをもとに研究演習Ⅲ・Ⅳの担当教員が指導</t>
  </si>
  <si>
    <t>多田美香里　准教授、石橋遼　兼任講師、木村年晶　兼任講師</t>
    <phoneticPr fontId="4"/>
  </si>
  <si>
    <t>多田美香里　准教授
木村年晶　兼任講師</t>
    <phoneticPr fontId="4"/>
  </si>
  <si>
    <t>亀島信也　教授</t>
    <phoneticPr fontId="4"/>
  </si>
  <si>
    <t>宇惠弘　教授</t>
    <phoneticPr fontId="4"/>
  </si>
  <si>
    <t>宇惠弘　教授</t>
    <phoneticPr fontId="4"/>
  </si>
  <si>
    <t>鎌田次郎　教授</t>
    <phoneticPr fontId="4"/>
  </si>
  <si>
    <t>治部哲也　准教授</t>
    <phoneticPr fontId="4"/>
  </si>
  <si>
    <t>尾﨑勝彦　兼任講師</t>
    <phoneticPr fontId="4"/>
  </si>
  <si>
    <t>谷向みつえ　教授</t>
    <phoneticPr fontId="4"/>
  </si>
  <si>
    <t>櫻井秀雄　教授</t>
    <phoneticPr fontId="4"/>
  </si>
  <si>
    <t>相谷登　教授</t>
    <phoneticPr fontId="4"/>
  </si>
  <si>
    <t>三田村仰　講師</t>
    <phoneticPr fontId="4"/>
  </si>
  <si>
    <t>粟村昭子　教授</t>
    <phoneticPr fontId="4"/>
  </si>
  <si>
    <t>竹橋洋毅　講師</t>
    <phoneticPr fontId="4"/>
  </si>
  <si>
    <t>山田冨美雄　教授</t>
    <phoneticPr fontId="4"/>
  </si>
  <si>
    <t>本宮幸孝　教授</t>
    <phoneticPr fontId="4"/>
  </si>
  <si>
    <t>津田恭充　講師</t>
    <phoneticPr fontId="4"/>
  </si>
  <si>
    <t>永田俊代　准教授</t>
    <phoneticPr fontId="4"/>
  </si>
  <si>
    <t>川上範夫　教授</t>
    <phoneticPr fontId="4"/>
  </si>
  <si>
    <t>柏木雄次郎　教授</t>
    <phoneticPr fontId="4"/>
  </si>
  <si>
    <t>加納光子　兼任講師</t>
    <phoneticPr fontId="4"/>
  </si>
  <si>
    <t>小牧一裕　兼任講師</t>
    <phoneticPr fontId="4"/>
  </si>
  <si>
    <t>木村貴彦　准教授</t>
    <phoneticPr fontId="4"/>
  </si>
  <si>
    <t>松中久美子　准教授</t>
    <phoneticPr fontId="4"/>
  </si>
  <si>
    <t>相谷登、川上範夫、柏木雄次郎、多田美香里、谷向みつえ、山田冨美雄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</si>
</sst>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scheme val="minor"/>
    </font>
    <font>
      <sz val="6"/>
      <name val="游ゴシック"/>
      <family val="3"/>
      <charset val="128"/>
      <scheme val="minor"/>
    </font>
    <font>
      <sz val="9"/>
      <name val="ＭＳ Ｐゴシック"/>
      <family val="3"/>
      <charset val="128"/>
    </font>
    <font>
      <sz val="8"/>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1"/>
      <color indexed="81"/>
      <name val="ＭＳ Ｐゴシック"/>
      <family val="3"/>
      <charset val="128"/>
    </font>
    <font>
      <b/>
      <sz val="11"/>
      <color indexed="10"/>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sz val="9"/>
      <color theme="1"/>
      <name val="ＭＳ Ｐゴシック"/>
      <family val="3"/>
      <charset val="128"/>
    </font>
    <font>
      <b/>
      <u/>
      <sz val="10"/>
      <color indexed="10"/>
      <name val="ＭＳ Ｐゴシック"/>
      <family val="3"/>
      <charset val="128"/>
    </font>
    <font>
      <b/>
      <sz val="9"/>
      <color indexed="10"/>
      <name val="ＭＳ Ｐゴシック"/>
      <family val="3"/>
      <charset val="128"/>
    </font>
    <font>
      <b/>
      <u/>
      <sz val="9"/>
      <color indexed="10"/>
      <name val="ＭＳ Ｐゴシック"/>
      <family val="3"/>
      <charset val="128"/>
    </font>
    <font>
      <b/>
      <u/>
      <sz val="10"/>
      <name val="ＭＳ Ｐゴシック"/>
      <family val="3"/>
      <charset val="128"/>
    </font>
    <font>
      <b/>
      <sz val="10"/>
      <name val="ＭＳ Ｐゴシック"/>
      <family val="3"/>
      <charset val="128"/>
    </font>
    <font>
      <b/>
      <u/>
      <sz val="10"/>
      <color rgb="FFFF0000"/>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rgb="FFFFFF00"/>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style="hair">
        <color indexed="64"/>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2">
    <xf numFmtId="0" fontId="0" fillId="0" borderId="0"/>
    <xf numFmtId="0" fontId="23" fillId="0" borderId="0">
      <alignment vertical="center"/>
    </xf>
  </cellStyleXfs>
  <cellXfs count="327">
    <xf numFmtId="0" fontId="0" fillId="0" borderId="0" xfId="0"/>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vertical="center"/>
    </xf>
    <xf numFmtId="0" fontId="3" fillId="0" borderId="0" xfId="0" applyFont="1" applyBorder="1" applyAlignment="1">
      <alignment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0"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vertical="center"/>
    </xf>
    <xf numFmtId="0" fontId="10" fillId="0" borderId="1" xfId="0" applyFont="1" applyBorder="1" applyAlignment="1">
      <alignment horizontal="center" vertical="center" shrinkToFit="1"/>
    </xf>
    <xf numFmtId="0" fontId="10" fillId="0" borderId="0" xfId="0" applyFont="1" applyAlignment="1">
      <alignment horizontal="center" vertical="center" shrinkToFit="1"/>
    </xf>
    <xf numFmtId="0" fontId="10" fillId="0" borderId="1" xfId="0" applyFont="1" applyBorder="1" applyAlignment="1" applyProtection="1">
      <alignment vertical="center"/>
      <protection locked="0"/>
    </xf>
    <xf numFmtId="0" fontId="10"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0" fillId="0" borderId="1" xfId="0" applyFont="1" applyBorder="1" applyAlignment="1" applyProtection="1">
      <alignment vertical="center" shrinkToFit="1"/>
      <protection locked="0"/>
    </xf>
    <xf numFmtId="0" fontId="13" fillId="0" borderId="1" xfId="0" applyFont="1" applyBorder="1" applyAlignment="1">
      <alignment horizontal="left" vertical="center" wrapText="1" shrinkToFit="1"/>
    </xf>
    <xf numFmtId="0" fontId="14" fillId="0" borderId="1" xfId="0" applyFont="1" applyBorder="1" applyAlignment="1">
      <alignment vertical="center" wrapText="1"/>
    </xf>
    <xf numFmtId="0" fontId="10" fillId="0" borderId="6" xfId="0" applyFont="1" applyBorder="1" applyAlignment="1">
      <alignment horizontal="center" vertical="center"/>
    </xf>
    <xf numFmtId="0" fontId="10" fillId="0" borderId="5" xfId="0" applyFont="1" applyBorder="1" applyAlignment="1">
      <alignment horizontal="right" vertical="center"/>
    </xf>
    <xf numFmtId="0" fontId="13" fillId="0" borderId="1" xfId="0" applyFont="1" applyBorder="1" applyAlignment="1">
      <alignment horizontal="center" vertical="center" wrapText="1"/>
    </xf>
    <xf numFmtId="0" fontId="13" fillId="0" borderId="1" xfId="0" applyFont="1" applyBorder="1" applyAlignment="1" applyProtection="1">
      <alignment vertical="center" wrapText="1"/>
      <protection locked="0"/>
    </xf>
    <xf numFmtId="0" fontId="10" fillId="0" borderId="1" xfId="0" applyFont="1" applyBorder="1" applyAlignment="1" applyProtection="1">
      <alignment horizontal="center" vertical="center"/>
      <protection locked="0"/>
    </xf>
    <xf numFmtId="0" fontId="10" fillId="0" borderId="10" xfId="0" applyFont="1" applyBorder="1" applyAlignment="1">
      <alignment horizontal="right" vertical="center"/>
    </xf>
    <xf numFmtId="0" fontId="10" fillId="0" borderId="0" xfId="0" applyFont="1" applyBorder="1" applyAlignment="1">
      <alignment horizontal="center" vertical="center"/>
    </xf>
    <xf numFmtId="0" fontId="10" fillId="0" borderId="0" xfId="0" applyFont="1" applyAlignment="1">
      <alignment horizontal="left" vertical="center"/>
    </xf>
    <xf numFmtId="0" fontId="2" fillId="0" borderId="0" xfId="1" applyFont="1" applyBorder="1">
      <alignment vertical="center"/>
    </xf>
    <xf numFmtId="0" fontId="2" fillId="0" borderId="0" xfId="1" applyFont="1" applyBorder="1" applyAlignment="1">
      <alignment horizontal="center" vertical="center"/>
    </xf>
    <xf numFmtId="0" fontId="2" fillId="0" borderId="0" xfId="1" applyFont="1" applyFill="1" applyBorder="1" applyAlignment="1">
      <alignment horizontal="center" vertical="center"/>
    </xf>
    <xf numFmtId="0" fontId="2" fillId="0" borderId="0" xfId="1" applyFont="1">
      <alignment vertical="center"/>
    </xf>
    <xf numFmtId="0" fontId="2" fillId="0" borderId="0" xfId="1" applyFont="1" applyAlignment="1">
      <alignment horizontal="center" vertical="center"/>
    </xf>
    <xf numFmtId="0" fontId="3" fillId="0" borderId="0" xfId="1" applyFont="1" applyBorder="1">
      <alignment vertical="center"/>
    </xf>
    <xf numFmtId="0" fontId="5" fillId="2" borderId="23" xfId="1" applyFont="1" applyFill="1" applyBorder="1" applyAlignment="1">
      <alignment horizontal="center" vertical="center"/>
    </xf>
    <xf numFmtId="0" fontId="2" fillId="0" borderId="25" xfId="1" applyFont="1" applyFill="1" applyBorder="1" applyAlignment="1">
      <alignment horizontal="center" vertical="center" wrapText="1"/>
    </xf>
    <xf numFmtId="0" fontId="2" fillId="0" borderId="27" xfId="1" applyFont="1" applyFill="1" applyBorder="1" applyAlignment="1">
      <alignment horizontal="center" vertical="center"/>
    </xf>
    <xf numFmtId="0" fontId="2" fillId="0" borderId="29" xfId="1" applyFont="1" applyFill="1" applyBorder="1" applyAlignment="1">
      <alignment horizontal="center" vertical="center"/>
    </xf>
    <xf numFmtId="0" fontId="6" fillId="2" borderId="31" xfId="1" applyFont="1" applyFill="1" applyBorder="1" applyAlignment="1">
      <alignment horizontal="center" vertical="center"/>
    </xf>
    <xf numFmtId="0" fontId="2" fillId="0" borderId="32" xfId="1" applyFont="1" applyBorder="1" applyAlignment="1">
      <alignment horizontal="lef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Fill="1" applyBorder="1">
      <alignment vertical="center"/>
    </xf>
    <xf numFmtId="0" fontId="2" fillId="0" borderId="34" xfId="1" applyFont="1" applyFill="1" applyBorder="1" applyAlignment="1">
      <alignment horizontal="center" vertical="center"/>
    </xf>
    <xf numFmtId="0" fontId="2" fillId="0" borderId="33" xfId="1" applyFont="1" applyFill="1" applyBorder="1">
      <alignment vertical="center"/>
    </xf>
    <xf numFmtId="0" fontId="2" fillId="0" borderId="36" xfId="1" applyFont="1" applyFill="1" applyBorder="1" applyAlignment="1">
      <alignment horizontal="center" vertical="center"/>
    </xf>
    <xf numFmtId="0" fontId="2" fillId="0" borderId="32" xfId="1" applyFont="1" applyFill="1" applyBorder="1" applyAlignment="1">
      <alignment horizontal="left" vertical="center"/>
    </xf>
    <xf numFmtId="0" fontId="2" fillId="0" borderId="34" xfId="1" applyFont="1" applyFill="1" applyBorder="1">
      <alignment vertical="center"/>
    </xf>
    <xf numFmtId="0" fontId="2" fillId="0" borderId="35"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lignment vertical="center"/>
    </xf>
    <xf numFmtId="0" fontId="2" fillId="0" borderId="40" xfId="1" applyFont="1" applyBorder="1" applyAlignment="1">
      <alignment horizontal="center" vertical="center"/>
    </xf>
    <xf numFmtId="0" fontId="2" fillId="0" borderId="41" xfId="1" applyFont="1" applyFill="1" applyBorder="1">
      <alignment vertical="center"/>
    </xf>
    <xf numFmtId="0" fontId="2" fillId="0" borderId="41" xfId="1" applyFont="1" applyFill="1" applyBorder="1" applyAlignment="1">
      <alignment horizontal="center" vertical="center"/>
    </xf>
    <xf numFmtId="0" fontId="2" fillId="0" borderId="0" xfId="1" applyFont="1" applyFill="1" applyBorder="1">
      <alignment vertical="center"/>
    </xf>
    <xf numFmtId="0" fontId="2" fillId="0" borderId="42" xfId="1" applyFont="1" applyFill="1" applyBorder="1" applyAlignment="1">
      <alignment horizontal="center" vertical="center"/>
    </xf>
    <xf numFmtId="0" fontId="2" fillId="0" borderId="43"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41" xfId="1" applyFont="1" applyFill="1" applyBorder="1" applyAlignment="1">
      <alignment vertical="center" wrapText="1"/>
    </xf>
    <xf numFmtId="0" fontId="2" fillId="0" borderId="45" xfId="1" applyFont="1" applyFill="1" applyBorder="1" applyAlignment="1">
      <alignment horizontal="center" vertical="center" wrapText="1"/>
    </xf>
    <xf numFmtId="0" fontId="2" fillId="0" borderId="3" xfId="1" applyFont="1" applyFill="1" applyBorder="1">
      <alignment vertical="center"/>
    </xf>
    <xf numFmtId="0" fontId="2" fillId="0" borderId="3"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3" xfId="1" applyFont="1" applyFill="1" applyBorder="1" applyAlignment="1">
      <alignment vertical="center"/>
    </xf>
    <xf numFmtId="0" fontId="2" fillId="0" borderId="42" xfId="1" applyFont="1" applyFill="1" applyBorder="1" applyAlignment="1">
      <alignment horizontal="center" vertical="center" wrapText="1"/>
    </xf>
    <xf numFmtId="0" fontId="2" fillId="0" borderId="48" xfId="1" applyFont="1" applyBorder="1">
      <alignment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4" xfId="1" applyFont="1" applyFill="1" applyBorder="1">
      <alignment vertical="center"/>
    </xf>
    <xf numFmtId="0" fontId="2" fillId="0" borderId="4" xfId="1" applyFont="1" applyFill="1" applyBorder="1" applyAlignment="1">
      <alignment horizontal="center" vertical="center"/>
    </xf>
    <xf numFmtId="0" fontId="2" fillId="0" borderId="4" xfId="1" applyFont="1" applyFill="1" applyBorder="1" applyAlignment="1">
      <alignment vertical="center"/>
    </xf>
    <xf numFmtId="0" fontId="2" fillId="0" borderId="13"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13" xfId="1" applyFont="1" applyFill="1" applyBorder="1">
      <alignment vertical="center"/>
    </xf>
    <xf numFmtId="0" fontId="2" fillId="0" borderId="49" xfId="1" applyFont="1" applyFill="1" applyBorder="1">
      <alignment vertical="center"/>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49" xfId="1" applyFont="1" applyFill="1" applyBorder="1" applyAlignment="1">
      <alignment vertical="center" wrapText="1"/>
    </xf>
    <xf numFmtId="0" fontId="2" fillId="0" borderId="51" xfId="1" applyFont="1" applyFill="1" applyBorder="1" applyAlignment="1">
      <alignment horizontal="center" vertical="center"/>
    </xf>
    <xf numFmtId="0" fontId="2" fillId="0" borderId="43" xfId="1" applyFont="1" applyBorder="1" applyAlignment="1">
      <alignment horizontal="center" vertical="center"/>
    </xf>
    <xf numFmtId="0" fontId="2" fillId="0" borderId="10" xfId="1" applyFont="1" applyBorder="1">
      <alignment vertical="center"/>
    </xf>
    <xf numFmtId="0" fontId="2" fillId="0" borderId="2" xfId="1" applyFont="1" applyFill="1" applyBorder="1">
      <alignment vertical="center"/>
    </xf>
    <xf numFmtId="0" fontId="2" fillId="0" borderId="2" xfId="1" applyFont="1" applyFill="1" applyBorder="1" applyAlignment="1">
      <alignment horizontal="center" vertical="center"/>
    </xf>
    <xf numFmtId="0" fontId="2" fillId="0" borderId="42" xfId="1" applyFont="1" applyBorder="1">
      <alignment vertical="center"/>
    </xf>
    <xf numFmtId="0" fontId="2" fillId="0" borderId="5" xfId="1" applyFont="1" applyFill="1" applyBorder="1">
      <alignment vertical="center"/>
    </xf>
    <xf numFmtId="0" fontId="2" fillId="0" borderId="7" xfId="1" applyFont="1" applyFill="1" applyBorder="1" applyAlignment="1">
      <alignment horizontal="center" vertical="center"/>
    </xf>
    <xf numFmtId="0" fontId="2" fillId="0" borderId="2" xfId="1" applyFont="1" applyFill="1" applyBorder="1" applyAlignment="1">
      <alignment vertical="center"/>
    </xf>
    <xf numFmtId="0" fontId="2" fillId="0" borderId="53" xfId="1" applyFont="1" applyFill="1" applyBorder="1" applyAlignment="1">
      <alignment horizontal="center" vertical="center"/>
    </xf>
    <xf numFmtId="0" fontId="2" fillId="0" borderId="43" xfId="1" applyFont="1" applyBorder="1">
      <alignment vertical="center"/>
    </xf>
    <xf numFmtId="0" fontId="2" fillId="0" borderId="54" xfId="1" applyFont="1" applyBorder="1" applyAlignment="1">
      <alignment horizontal="center" vertical="center"/>
    </xf>
    <xf numFmtId="0" fontId="2" fillId="0" borderId="55" xfId="1" applyFont="1" applyBorder="1">
      <alignment vertical="center"/>
    </xf>
    <xf numFmtId="0" fontId="2" fillId="0" borderId="15" xfId="1" applyFont="1" applyFill="1" applyBorder="1" applyAlignment="1">
      <alignment horizontal="center" vertical="center"/>
    </xf>
    <xf numFmtId="0" fontId="2" fillId="0" borderId="15" xfId="1" applyFont="1" applyFill="1" applyBorder="1">
      <alignment vertical="center"/>
    </xf>
    <xf numFmtId="0" fontId="2" fillId="0" borderId="55" xfId="1" applyFont="1" applyFill="1" applyBorder="1" applyAlignment="1">
      <alignment horizontal="center" vertical="center"/>
    </xf>
    <xf numFmtId="0" fontId="2" fillId="0" borderId="56" xfId="1" applyFont="1" applyFill="1" applyBorder="1" applyAlignment="1">
      <alignment horizontal="center" vertical="center"/>
    </xf>
    <xf numFmtId="0" fontId="2" fillId="0" borderId="55" xfId="1" applyFont="1" applyFill="1" applyBorder="1" applyAlignment="1">
      <alignment vertical="center"/>
    </xf>
    <xf numFmtId="0" fontId="2" fillId="0" borderId="57" xfId="1" applyFont="1" applyFill="1" applyBorder="1" applyAlignment="1">
      <alignment horizontal="center" vertical="center"/>
    </xf>
    <xf numFmtId="0" fontId="2" fillId="0" borderId="10" xfId="1" applyFont="1" applyBorder="1" applyAlignment="1">
      <alignment horizontal="center" vertical="center"/>
    </xf>
    <xf numFmtId="0" fontId="2" fillId="0" borderId="55" xfId="1" applyFont="1" applyFill="1" applyBorder="1">
      <alignment vertical="center"/>
    </xf>
    <xf numFmtId="0" fontId="2" fillId="0" borderId="55" xfId="1" applyFont="1" applyFill="1" applyBorder="1" applyAlignment="1">
      <alignment vertical="center" wrapText="1"/>
    </xf>
    <xf numFmtId="0" fontId="2" fillId="0" borderId="57" xfId="1" applyFont="1" applyFill="1" applyBorder="1" applyAlignment="1">
      <alignment horizontal="center" vertical="center" wrapText="1"/>
    </xf>
    <xf numFmtId="0" fontId="2" fillId="0" borderId="4" xfId="1" applyFont="1" applyBorder="1" applyAlignment="1">
      <alignment horizontal="center" vertical="center"/>
    </xf>
    <xf numFmtId="0" fontId="2" fillId="0" borderId="12" xfId="1" applyFont="1" applyBorder="1">
      <alignment vertical="center"/>
    </xf>
    <xf numFmtId="0" fontId="2" fillId="0" borderId="12" xfId="1" applyFont="1" applyFill="1" applyBorder="1">
      <alignment vertical="center"/>
    </xf>
    <xf numFmtId="0" fontId="2" fillId="0" borderId="11" xfId="1" applyFont="1" applyFill="1" applyBorder="1" applyAlignment="1">
      <alignment horizontal="center" vertical="center"/>
    </xf>
    <xf numFmtId="0" fontId="2" fillId="0" borderId="4" xfId="1" applyFont="1" applyFill="1" applyBorder="1" applyAlignment="1">
      <alignment vertical="center" wrapText="1"/>
    </xf>
    <xf numFmtId="0" fontId="2" fillId="0" borderId="58" xfId="1" applyFont="1" applyFill="1" applyBorder="1" applyAlignment="1">
      <alignment horizontal="center" vertical="center" wrapText="1"/>
    </xf>
    <xf numFmtId="0" fontId="2" fillId="0" borderId="10" xfId="1" applyFont="1" applyFill="1" applyBorder="1">
      <alignment vertical="center"/>
    </xf>
    <xf numFmtId="0" fontId="2" fillId="0" borderId="59" xfId="1" applyFont="1" applyFill="1" applyBorder="1" applyAlignment="1">
      <alignment horizontal="center" vertical="center"/>
    </xf>
    <xf numFmtId="0" fontId="2" fillId="0" borderId="55" xfId="1" applyFont="1" applyBorder="1" applyAlignment="1">
      <alignment horizontal="center" vertical="center"/>
    </xf>
    <xf numFmtId="0" fontId="2" fillId="0" borderId="60" xfId="1" applyFont="1" applyFill="1" applyBorder="1" applyAlignment="1">
      <alignment horizontal="center" vertical="center"/>
    </xf>
    <xf numFmtId="0" fontId="2" fillId="0" borderId="43" xfId="1" applyFont="1" applyFill="1" applyBorder="1" applyAlignment="1">
      <alignment vertical="center"/>
    </xf>
    <xf numFmtId="0" fontId="2" fillId="0" borderId="48" xfId="1" applyFont="1" applyFill="1" applyBorder="1" applyAlignment="1">
      <alignment vertical="center"/>
    </xf>
    <xf numFmtId="0" fontId="2" fillId="0" borderId="58" xfId="1" applyFont="1" applyBorder="1">
      <alignment vertical="center"/>
    </xf>
    <xf numFmtId="0" fontId="2" fillId="0" borderId="61" xfId="1" applyFont="1" applyFill="1" applyBorder="1" applyAlignment="1">
      <alignment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Fill="1" applyBorder="1">
      <alignment vertical="center"/>
    </xf>
    <xf numFmtId="0" fontId="2" fillId="0" borderId="65" xfId="1" applyFont="1" applyFill="1" applyBorder="1" applyAlignment="1">
      <alignment horizontal="center" vertical="center"/>
    </xf>
    <xf numFmtId="0" fontId="2" fillId="0" borderId="65" xfId="1" applyFont="1" applyBorder="1" applyAlignment="1">
      <alignment horizontal="center" vertical="center"/>
    </xf>
    <xf numFmtId="0" fontId="2" fillId="0" borderId="63" xfId="1" applyFont="1" applyFill="1" applyBorder="1" applyAlignment="1">
      <alignment horizontal="center" vertical="center"/>
    </xf>
    <xf numFmtId="0" fontId="2" fillId="0" borderId="66" xfId="1" applyFont="1" applyBorder="1">
      <alignment vertical="center"/>
    </xf>
    <xf numFmtId="0" fontId="2" fillId="0" borderId="67" xfId="1" applyFont="1" applyFill="1" applyBorder="1" applyAlignment="1">
      <alignment vertical="center"/>
    </xf>
    <xf numFmtId="0" fontId="2" fillId="0" borderId="68" xfId="1" applyFont="1" applyFill="1" applyBorder="1">
      <alignment vertical="center"/>
    </xf>
    <xf numFmtId="0" fontId="2" fillId="0" borderId="69" xfId="1" applyFont="1" applyFill="1" applyBorder="1" applyAlignment="1">
      <alignment horizontal="center" vertical="center"/>
    </xf>
    <xf numFmtId="0" fontId="2" fillId="0" borderId="69" xfId="1" applyFont="1" applyFill="1" applyBorder="1">
      <alignment vertical="center"/>
    </xf>
    <xf numFmtId="0" fontId="2" fillId="0" borderId="70"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0" xfId="1" applyFont="1" applyFill="1" applyBorder="1" applyAlignment="1">
      <alignment vertical="center"/>
    </xf>
    <xf numFmtId="0" fontId="2" fillId="0" borderId="72" xfId="1" applyFont="1" applyFill="1" applyBorder="1" applyAlignment="1">
      <alignment horizontal="center" vertical="center"/>
    </xf>
    <xf numFmtId="0" fontId="20" fillId="0" borderId="73" xfId="1" applyFont="1" applyFill="1" applyBorder="1">
      <alignment vertical="center"/>
    </xf>
    <xf numFmtId="0" fontId="2" fillId="0" borderId="74" xfId="1" applyFont="1" applyBorder="1" applyAlignment="1">
      <alignment horizontal="left" vertical="center"/>
    </xf>
    <xf numFmtId="0" fontId="2" fillId="0" borderId="75" xfId="1" applyFont="1" applyBorder="1">
      <alignment vertical="center"/>
    </xf>
    <xf numFmtId="0" fontId="2" fillId="0" borderId="76" xfId="1" applyFont="1" applyBorder="1" applyAlignment="1">
      <alignment horizontal="center" vertical="center"/>
    </xf>
    <xf numFmtId="0" fontId="2" fillId="0" borderId="76" xfId="1" applyFont="1" applyFill="1" applyBorder="1">
      <alignment vertical="center"/>
    </xf>
    <xf numFmtId="0" fontId="2" fillId="0" borderId="76" xfId="1" applyFont="1" applyFill="1" applyBorder="1" applyAlignment="1">
      <alignment horizontal="center" vertical="center"/>
    </xf>
    <xf numFmtId="0" fontId="2" fillId="0" borderId="75" xfId="1" applyFont="1" applyBorder="1" applyAlignment="1">
      <alignment horizontal="center" vertical="center"/>
    </xf>
    <xf numFmtId="0" fontId="2" fillId="0" borderId="19" xfId="1" applyFont="1" applyBorder="1">
      <alignment vertical="center"/>
    </xf>
    <xf numFmtId="0" fontId="2" fillId="0" borderId="74" xfId="1" applyFont="1" applyFill="1" applyBorder="1" applyAlignment="1">
      <alignment horizontal="left" vertical="center"/>
    </xf>
    <xf numFmtId="0" fontId="2" fillId="0" borderId="75"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Fill="1" applyBorder="1" applyAlignment="1">
      <alignment vertical="center"/>
    </xf>
    <xf numFmtId="0" fontId="2" fillId="0" borderId="19" xfId="1" applyFont="1" applyFill="1" applyBorder="1" applyAlignment="1">
      <alignment horizontal="center" vertical="center"/>
    </xf>
    <xf numFmtId="0" fontId="2" fillId="0" borderId="77" xfId="1" applyFont="1" applyFill="1" applyBorder="1">
      <alignment vertical="center"/>
    </xf>
    <xf numFmtId="0" fontId="2" fillId="0" borderId="39" xfId="1" applyFont="1" applyBorder="1" applyAlignment="1">
      <alignment horizontal="center" vertical="center"/>
    </xf>
    <xf numFmtId="0" fontId="2" fillId="0" borderId="5" xfId="1" applyFont="1" applyBorder="1">
      <alignment vertical="center"/>
    </xf>
    <xf numFmtId="0" fontId="2" fillId="0" borderId="9" xfId="1" applyFont="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lignment vertical="center"/>
    </xf>
    <xf numFmtId="0" fontId="2" fillId="0" borderId="78" xfId="1" applyFont="1" applyFill="1" applyBorder="1" applyAlignment="1">
      <alignment horizontal="center" vertical="center"/>
    </xf>
    <xf numFmtId="0" fontId="2" fillId="0" borderId="14" xfId="1" applyFont="1" applyFill="1" applyBorder="1">
      <alignment vertical="center"/>
    </xf>
    <xf numFmtId="0" fontId="2" fillId="0" borderId="9"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48" xfId="1" applyFont="1" applyBorder="1" applyAlignment="1">
      <alignment horizontal="center" vertical="center"/>
    </xf>
    <xf numFmtId="0" fontId="2" fillId="0" borderId="13" xfId="1" applyFont="1" applyBorder="1">
      <alignment vertical="center"/>
    </xf>
    <xf numFmtId="0" fontId="2" fillId="0" borderId="78" xfId="1" applyFont="1" applyBorder="1" applyAlignment="1">
      <alignment horizontal="center" vertical="center"/>
    </xf>
    <xf numFmtId="0" fontId="2" fillId="0" borderId="9" xfId="1" applyFont="1" applyFill="1" applyBorder="1">
      <alignment vertical="center"/>
    </xf>
    <xf numFmtId="0" fontId="2" fillId="0" borderId="8" xfId="1" applyFont="1" applyFill="1" applyBorder="1" applyAlignment="1">
      <alignment horizontal="center" vertical="center"/>
    </xf>
    <xf numFmtId="0" fontId="2" fillId="0" borderId="1" xfId="1" applyFont="1" applyFill="1" applyBorder="1" applyAlignment="1">
      <alignment vertical="center" wrapText="1"/>
    </xf>
    <xf numFmtId="0" fontId="2" fillId="0" borderId="79" xfId="1" applyFont="1" applyFill="1" applyBorder="1" applyAlignment="1">
      <alignment horizontal="center" vertical="center"/>
    </xf>
    <xf numFmtId="0" fontId="2" fillId="0" borderId="3" xfId="1" applyFont="1" applyFill="1" applyBorder="1" applyAlignment="1">
      <alignment vertical="center" wrapText="1"/>
    </xf>
    <xf numFmtId="0" fontId="2" fillId="0" borderId="40"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10" xfId="1" applyFont="1" applyFill="1" applyBorder="1" applyAlignment="1">
      <alignment vertical="center" wrapText="1"/>
    </xf>
    <xf numFmtId="0" fontId="2" fillId="0" borderId="15" xfId="1" applyFont="1" applyBorder="1" applyAlignment="1">
      <alignment horizontal="center" vertical="center"/>
    </xf>
    <xf numFmtId="0" fontId="2" fillId="0" borderId="3" xfId="1" applyFont="1" applyBorder="1" applyAlignment="1">
      <alignment horizontal="center" vertical="center"/>
    </xf>
    <xf numFmtId="0" fontId="2" fillId="0" borderId="15" xfId="1" applyFont="1" applyFill="1" applyBorder="1" applyAlignment="1">
      <alignment vertical="center" wrapText="1"/>
    </xf>
    <xf numFmtId="0" fontId="2" fillId="0" borderId="56"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44" xfId="1" applyFont="1" applyBorder="1" applyAlignment="1">
      <alignment horizontal="center" vertical="center"/>
    </xf>
    <xf numFmtId="0" fontId="2" fillId="0" borderId="41" xfId="1" applyFont="1" applyBorder="1" applyAlignment="1">
      <alignment horizontal="center" vertical="center"/>
    </xf>
    <xf numFmtId="0" fontId="2" fillId="0" borderId="2" xfId="1" applyFont="1" applyFill="1" applyBorder="1" applyAlignment="1">
      <alignment vertical="center" wrapText="1"/>
    </xf>
    <xf numFmtId="0" fontId="2" fillId="0" borderId="81" xfId="1" applyFont="1" applyBorder="1" applyAlignment="1">
      <alignment horizontal="center" vertical="center"/>
    </xf>
    <xf numFmtId="0" fontId="2" fillId="0" borderId="82" xfId="1" applyFont="1" applyFill="1" applyBorder="1" applyAlignment="1">
      <alignment vertical="center" wrapText="1"/>
    </xf>
    <xf numFmtId="0" fontId="2" fillId="0" borderId="82" xfId="1" applyFont="1" applyFill="1" applyBorder="1" applyAlignment="1">
      <alignment horizontal="center" vertical="center"/>
    </xf>
    <xf numFmtId="0" fontId="2" fillId="0" borderId="82" xfId="1" applyFont="1" applyFill="1" applyBorder="1">
      <alignment vertical="center"/>
    </xf>
    <xf numFmtId="0" fontId="2" fillId="0" borderId="81" xfId="1" applyFont="1" applyFill="1" applyBorder="1">
      <alignment vertical="center"/>
    </xf>
    <xf numFmtId="0" fontId="2" fillId="0" borderId="82" xfId="1" applyFont="1" applyBorder="1" applyAlignment="1">
      <alignment horizontal="center" vertical="center"/>
    </xf>
    <xf numFmtId="0" fontId="2" fillId="0" borderId="55" xfId="1" applyFont="1" applyFill="1" applyBorder="1" applyAlignment="1">
      <alignment horizontal="center" vertical="center" wrapText="1"/>
    </xf>
    <xf numFmtId="0" fontId="2" fillId="0" borderId="4" xfId="1" applyFont="1" applyBorder="1">
      <alignment vertical="center"/>
    </xf>
    <xf numFmtId="0" fontId="2" fillId="0" borderId="58" xfId="1" applyFont="1" applyFill="1" applyBorder="1" applyAlignment="1">
      <alignment horizontal="center" vertical="center"/>
    </xf>
    <xf numFmtId="0" fontId="2" fillId="0" borderId="67" xfId="1" applyFont="1" applyBorder="1">
      <alignment vertical="center"/>
    </xf>
    <xf numFmtId="0" fontId="2" fillId="0" borderId="69" xfId="1" applyFont="1" applyBorder="1" applyAlignment="1">
      <alignment horizontal="center" vertical="center"/>
    </xf>
    <xf numFmtId="0" fontId="2" fillId="0" borderId="70" xfId="1" applyFont="1" applyFill="1" applyBorder="1">
      <alignment vertical="center"/>
    </xf>
    <xf numFmtId="0" fontId="2" fillId="0" borderId="70" xfId="1" applyFont="1" applyBorder="1" applyAlignment="1">
      <alignment horizontal="center" vertical="center"/>
    </xf>
    <xf numFmtId="0" fontId="2" fillId="0" borderId="83" xfId="1" applyFont="1" applyBorder="1">
      <alignment vertical="center"/>
    </xf>
    <xf numFmtId="0" fontId="22" fillId="0" borderId="73" xfId="1" applyFont="1" applyFill="1" applyBorder="1">
      <alignment vertical="center"/>
    </xf>
    <xf numFmtId="0" fontId="2" fillId="0" borderId="84" xfId="1" applyFont="1" applyBorder="1">
      <alignment vertical="center"/>
    </xf>
    <xf numFmtId="0" fontId="2" fillId="0" borderId="85" xfId="1" applyFont="1" applyBorder="1" applyAlignment="1">
      <alignment horizontal="center" vertical="center"/>
    </xf>
    <xf numFmtId="0" fontId="2" fillId="0" borderId="18" xfId="1" applyFont="1" applyFill="1" applyBorder="1">
      <alignment vertical="center"/>
    </xf>
    <xf numFmtId="0" fontId="2" fillId="0" borderId="18" xfId="1" applyFont="1" applyFill="1" applyBorder="1" applyAlignment="1">
      <alignment horizontal="center" vertical="center"/>
    </xf>
    <xf numFmtId="0" fontId="2" fillId="0" borderId="22" xfId="1" applyFont="1" applyBorder="1">
      <alignment vertical="center"/>
    </xf>
    <xf numFmtId="0" fontId="2" fillId="0" borderId="47" xfId="1" applyFont="1" applyFill="1" applyBorder="1">
      <alignment vertical="center"/>
    </xf>
    <xf numFmtId="0" fontId="2" fillId="0" borderId="9" xfId="1" applyFont="1" applyFill="1" applyBorder="1" applyAlignment="1">
      <alignment vertical="center" wrapText="1"/>
    </xf>
    <xf numFmtId="0" fontId="2" fillId="0" borderId="86" xfId="1" applyFont="1" applyFill="1" applyBorder="1" applyAlignment="1">
      <alignment horizontal="center" vertical="center"/>
    </xf>
    <xf numFmtId="0" fontId="2" fillId="0" borderId="25" xfId="1" applyFont="1" applyFill="1" applyBorder="1" applyAlignment="1">
      <alignment vertical="center"/>
    </xf>
    <xf numFmtId="0" fontId="2" fillId="0" borderId="25" xfId="1" applyFont="1" applyFill="1" applyBorder="1" applyAlignment="1">
      <alignment horizontal="center" vertical="center"/>
    </xf>
    <xf numFmtId="0" fontId="2" fillId="0" borderId="27" xfId="1" applyFont="1" applyBorder="1">
      <alignment vertical="center"/>
    </xf>
    <xf numFmtId="0" fontId="2" fillId="0" borderId="87" xfId="1" applyFont="1" applyFill="1" applyBorder="1" applyAlignment="1">
      <alignment vertical="center"/>
    </xf>
    <xf numFmtId="0" fontId="2" fillId="0" borderId="88" xfId="1" applyFont="1" applyFill="1" applyBorder="1" applyAlignment="1">
      <alignment horizontal="center" vertical="center"/>
    </xf>
    <xf numFmtId="0" fontId="2" fillId="0" borderId="86" xfId="1" applyFont="1" applyFill="1" applyBorder="1">
      <alignment vertical="center"/>
    </xf>
    <xf numFmtId="0" fontId="2" fillId="0" borderId="27" xfId="1" applyFont="1" applyFill="1" applyBorder="1" applyAlignment="1">
      <alignment horizontal="center" vertical="center" wrapText="1"/>
    </xf>
    <xf numFmtId="0" fontId="2" fillId="0" borderId="31" xfId="1" applyFont="1" applyFill="1" applyBorder="1">
      <alignment vertical="center"/>
    </xf>
    <xf numFmtId="0" fontId="2" fillId="0" borderId="61" xfId="1" applyFont="1" applyFill="1" applyBorder="1" applyAlignment="1">
      <alignment horizontal="left" vertical="center"/>
    </xf>
    <xf numFmtId="0" fontId="2" fillId="0" borderId="63" xfId="1" applyFont="1" applyFill="1" applyBorder="1">
      <alignment vertical="center"/>
    </xf>
    <xf numFmtId="0" fontId="2" fillId="0" borderId="62" xfId="1" applyFont="1" applyFill="1" applyBorder="1" applyAlignment="1">
      <alignment horizontal="center" vertical="center"/>
    </xf>
    <xf numFmtId="0" fontId="2" fillId="0" borderId="64"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3" xfId="1" applyFont="1" applyBorder="1">
      <alignment vertical="center"/>
    </xf>
    <xf numFmtId="0" fontId="2" fillId="0" borderId="61" xfId="1" applyFont="1" applyFill="1" applyBorder="1" applyAlignment="1">
      <alignment horizontal="center" vertical="center"/>
    </xf>
    <xf numFmtId="0" fontId="2" fillId="0" borderId="90" xfId="1" applyFont="1" applyFill="1" applyBorder="1" applyAlignment="1">
      <alignment horizontal="center" vertical="center"/>
    </xf>
    <xf numFmtId="0" fontId="2" fillId="0" borderId="89" xfId="1" applyFont="1" applyFill="1" applyBorder="1">
      <alignment vertical="center"/>
    </xf>
    <xf numFmtId="0" fontId="2" fillId="0" borderId="1" xfId="0" applyFont="1" applyBorder="1" applyAlignment="1">
      <alignment horizontal="center" vertical="center"/>
    </xf>
    <xf numFmtId="0" fontId="5" fillId="0" borderId="2" xfId="0" applyFont="1" applyFill="1" applyBorder="1" applyAlignment="1">
      <alignment vertical="center"/>
    </xf>
    <xf numFmtId="0" fontId="6" fillId="0" borderId="2" xfId="0" applyFont="1" applyFill="1" applyBorder="1" applyAlignment="1">
      <alignment vertical="center"/>
    </xf>
    <xf numFmtId="0" fontId="2" fillId="0" borderId="2" xfId="0" applyFont="1" applyFill="1" applyBorder="1" applyAlignment="1">
      <alignment vertical="center"/>
    </xf>
    <xf numFmtId="0" fontId="7"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7" xfId="0" applyFont="1" applyFill="1" applyBorder="1" applyAlignment="1">
      <alignment horizontal="center" vertical="center" wrapText="1"/>
    </xf>
    <xf numFmtId="0" fontId="2" fillId="0" borderId="17" xfId="0" applyFont="1" applyFill="1" applyBorder="1" applyAlignment="1">
      <alignment vertical="center" wrapText="1"/>
    </xf>
    <xf numFmtId="0" fontId="2" fillId="0" borderId="91" xfId="0" applyFont="1" applyFill="1" applyBorder="1" applyAlignment="1">
      <alignment vertical="center"/>
    </xf>
    <xf numFmtId="0" fontId="2" fillId="0" borderId="70" xfId="0" applyFont="1" applyFill="1" applyBorder="1" applyAlignment="1">
      <alignment horizontal="center" vertical="center"/>
    </xf>
    <xf numFmtId="0" fontId="2" fillId="0" borderId="70" xfId="0" applyFont="1" applyFill="1" applyBorder="1" applyAlignment="1">
      <alignment horizontal="center" vertical="center" wrapText="1"/>
    </xf>
    <xf numFmtId="0" fontId="2" fillId="0" borderId="70" xfId="0" applyFont="1" applyFill="1" applyBorder="1" applyAlignment="1">
      <alignment vertical="center" wrapText="1"/>
    </xf>
    <xf numFmtId="0" fontId="2" fillId="0" borderId="16" xfId="0" applyFont="1" applyFill="1" applyBorder="1" applyAlignment="1">
      <alignment vertical="center"/>
    </xf>
    <xf numFmtId="0" fontId="2" fillId="0" borderId="17" xfId="0" applyFont="1" applyFill="1" applyBorder="1" applyAlignment="1">
      <alignment horizontal="center" vertical="center"/>
    </xf>
    <xf numFmtId="0" fontId="2" fillId="0" borderId="17" xfId="0" applyFont="1" applyFill="1" applyBorder="1" applyAlignment="1">
      <alignment vertical="center"/>
    </xf>
    <xf numFmtId="0" fontId="2" fillId="0" borderId="92" xfId="0" applyFont="1" applyFill="1" applyBorder="1" applyAlignment="1">
      <alignment vertical="center"/>
    </xf>
    <xf numFmtId="0" fontId="2" fillId="0" borderId="93" xfId="0" applyFont="1" applyFill="1" applyBorder="1" applyAlignment="1">
      <alignment vertical="center"/>
    </xf>
    <xf numFmtId="0" fontId="2" fillId="0" borderId="94" xfId="0" applyFont="1" applyFill="1" applyBorder="1" applyAlignment="1">
      <alignment vertical="center"/>
    </xf>
    <xf numFmtId="0" fontId="2" fillId="0" borderId="95" xfId="0" applyFont="1" applyFill="1" applyBorder="1" applyAlignment="1">
      <alignment horizontal="center" vertical="center"/>
    </xf>
    <xf numFmtId="0" fontId="2" fillId="0" borderId="95" xfId="0" applyFont="1" applyFill="1" applyBorder="1" applyAlignment="1">
      <alignment vertical="center" wrapText="1"/>
    </xf>
    <xf numFmtId="0" fontId="2" fillId="0" borderId="92" xfId="0" applyFont="1" applyFill="1" applyBorder="1" applyAlignment="1">
      <alignment vertical="center" wrapText="1"/>
    </xf>
    <xf numFmtId="0" fontId="2" fillId="0" borderId="17" xfId="0" applyFont="1" applyBorder="1" applyAlignment="1">
      <alignment horizontal="center" vertical="center"/>
    </xf>
    <xf numFmtId="0" fontId="2" fillId="0" borderId="91" xfId="0" applyFont="1" applyFill="1" applyBorder="1" applyAlignment="1">
      <alignment vertical="center" wrapText="1"/>
    </xf>
    <xf numFmtId="0" fontId="2" fillId="0" borderId="8" xfId="0" applyFont="1" applyBorder="1" applyAlignment="1">
      <alignment vertical="center"/>
    </xf>
    <xf numFmtId="0" fontId="2" fillId="0" borderId="95" xfId="0" applyFont="1" applyFill="1" applyBorder="1" applyAlignment="1">
      <alignment horizontal="center" vertical="center" wrapText="1"/>
    </xf>
    <xf numFmtId="0" fontId="10" fillId="0" borderId="8"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7"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8" xfId="0" applyFont="1" applyBorder="1" applyAlignment="1" applyProtection="1">
      <alignment vertical="center" shrinkToFit="1"/>
      <protection locked="0"/>
    </xf>
    <xf numFmtId="0" fontId="10" fillId="0" borderId="14" xfId="0" applyFont="1" applyBorder="1" applyAlignment="1" applyProtection="1">
      <alignment vertical="center" shrinkToFit="1"/>
      <protection locked="0"/>
    </xf>
    <xf numFmtId="0" fontId="10" fillId="0" borderId="9" xfId="0" applyFont="1" applyBorder="1" applyAlignment="1" applyProtection="1">
      <alignment vertical="center" shrinkToFit="1"/>
      <protection locked="0"/>
    </xf>
    <xf numFmtId="0" fontId="14" fillId="0" borderId="8" xfId="0" applyFont="1" applyBorder="1" applyAlignment="1">
      <alignment vertical="center" shrinkToFit="1"/>
    </xf>
    <xf numFmtId="0" fontId="14" fillId="0" borderId="14" xfId="0" applyFont="1" applyBorder="1" applyAlignment="1">
      <alignment vertical="center" shrinkToFit="1"/>
    </xf>
    <xf numFmtId="0" fontId="14" fillId="0" borderId="9" xfId="0" applyFont="1" applyBorder="1" applyAlignment="1">
      <alignment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5" fillId="0" borderId="2" xfId="0" applyFont="1" applyBorder="1" applyAlignment="1">
      <alignment horizontal="center" vertical="center" textRotation="255" wrapText="1" shrinkToFit="1"/>
    </xf>
    <xf numFmtId="0" fontId="15" fillId="0" borderId="3" xfId="0" applyFont="1" applyBorder="1" applyAlignment="1">
      <alignment vertical="center" textRotation="255" wrapText="1"/>
    </xf>
    <xf numFmtId="0" fontId="15" fillId="0" borderId="4" xfId="0" applyFont="1" applyBorder="1" applyAlignment="1">
      <alignment vertical="center" textRotation="255" wrapText="1"/>
    </xf>
    <xf numFmtId="0" fontId="16" fillId="0" borderId="2" xfId="0" applyFont="1" applyBorder="1" applyAlignment="1">
      <alignment horizontal="center" vertical="center" textRotation="255" wrapText="1" shrinkToFit="1"/>
    </xf>
    <xf numFmtId="0" fontId="16" fillId="0" borderId="3" xfId="0" applyFont="1" applyBorder="1" applyAlignment="1">
      <alignment vertical="center" textRotation="255" wrapText="1"/>
    </xf>
    <xf numFmtId="0" fontId="16" fillId="0" borderId="4" xfId="0" applyFont="1" applyBorder="1" applyAlignment="1">
      <alignment vertical="center" textRotation="255" wrapText="1"/>
    </xf>
    <xf numFmtId="0" fontId="16" fillId="0" borderId="2" xfId="0" applyFont="1" applyBorder="1" applyAlignment="1">
      <alignment horizontal="center" vertical="center" textRotation="255"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3" xfId="0" applyFont="1" applyBorder="1" applyAlignment="1">
      <alignment horizontal="center" vertical="center" textRotation="255" wrapText="1"/>
    </xf>
    <xf numFmtId="0" fontId="10" fillId="0" borderId="12" xfId="0" applyFont="1" applyBorder="1" applyAlignment="1">
      <alignment horizontal="right" vertical="center"/>
    </xf>
    <xf numFmtId="0" fontId="10" fillId="0" borderId="12" xfId="0" applyFont="1" applyBorder="1" applyAlignment="1">
      <alignment vertical="center"/>
    </xf>
    <xf numFmtId="0" fontId="13" fillId="0" borderId="2" xfId="0" applyFont="1" applyBorder="1" applyAlignment="1">
      <alignment horizontal="center" vertical="center" textRotation="255" shrinkToFit="1"/>
    </xf>
    <xf numFmtId="0" fontId="13" fillId="0" borderId="3" xfId="0" applyFont="1" applyBorder="1" applyAlignment="1">
      <alignment vertical="center" textRotation="255" shrinkToFit="1"/>
    </xf>
    <xf numFmtId="0" fontId="13" fillId="0" borderId="4" xfId="0" applyFont="1" applyBorder="1" applyAlignment="1">
      <alignment vertical="center" textRotation="255" shrinkToFit="1"/>
    </xf>
    <xf numFmtId="0" fontId="13" fillId="0" borderId="3" xfId="0" applyFont="1" applyBorder="1" applyAlignment="1">
      <alignment vertical="center" textRotation="255"/>
    </xf>
    <xf numFmtId="0" fontId="13" fillId="0" borderId="4" xfId="0" applyFont="1" applyBorder="1" applyAlignment="1">
      <alignment vertical="center" textRotation="255"/>
    </xf>
    <xf numFmtId="0" fontId="10" fillId="0" borderId="2" xfId="0" applyFont="1" applyBorder="1" applyAlignment="1">
      <alignment horizontal="center" vertical="center" textRotation="255" shrinkToFit="1"/>
    </xf>
    <xf numFmtId="0" fontId="10" fillId="0" borderId="3" xfId="0" applyFont="1" applyBorder="1" applyAlignment="1">
      <alignment horizontal="center" vertical="center" textRotation="255" shrinkToFit="1"/>
    </xf>
    <xf numFmtId="0" fontId="10" fillId="0" borderId="3" xfId="0" applyFont="1" applyBorder="1" applyAlignment="1">
      <alignment vertical="center" textRotation="255"/>
    </xf>
    <xf numFmtId="0" fontId="10" fillId="0" borderId="4" xfId="0" applyFont="1" applyBorder="1" applyAlignment="1">
      <alignment vertical="center" textRotation="255"/>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7" fillId="0" borderId="46" xfId="1" applyFont="1" applyFill="1" applyBorder="1" applyAlignment="1">
      <alignment vertical="center" wrapText="1"/>
    </xf>
    <xf numFmtId="0" fontId="7" fillId="0" borderId="47" xfId="1" applyFont="1" applyFill="1" applyBorder="1" applyAlignment="1">
      <alignment vertical="center" wrapText="1"/>
    </xf>
    <xf numFmtId="0" fontId="23" fillId="0" borderId="47" xfId="1" applyFill="1" applyBorder="1" applyAlignment="1">
      <alignment vertical="center" wrapText="1"/>
    </xf>
    <xf numFmtId="0" fontId="23" fillId="0" borderId="52" xfId="1" applyFill="1" applyBorder="1" applyAlignment="1">
      <alignment vertical="center" wrapText="1"/>
    </xf>
    <xf numFmtId="0" fontId="2" fillId="0" borderId="2" xfId="1" applyFont="1" applyFill="1" applyBorder="1" applyAlignment="1">
      <alignment horizontal="center" vertical="center" wrapText="1"/>
    </xf>
    <xf numFmtId="0" fontId="23" fillId="0" borderId="3" xfId="1" applyBorder="1" applyAlignment="1">
      <alignment vertical="center" wrapText="1"/>
    </xf>
    <xf numFmtId="0" fontId="23" fillId="0" borderId="82" xfId="1" applyBorder="1" applyAlignment="1">
      <alignment vertical="center" wrapText="1"/>
    </xf>
    <xf numFmtId="0" fontId="2" fillId="0" borderId="46" xfId="1" applyFont="1" applyFill="1" applyBorder="1" applyAlignment="1">
      <alignment vertical="center" wrapText="1"/>
    </xf>
    <xf numFmtId="0" fontId="2" fillId="0" borderId="47" xfId="1" applyFont="1" applyFill="1" applyBorder="1" applyAlignment="1">
      <alignmen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39" xfId="1" applyFont="1" applyBorder="1" applyAlignment="1">
      <alignment horizontal="center" vertical="center"/>
    </xf>
    <xf numFmtId="0" fontId="23" fillId="0" borderId="43" xfId="1" applyBorder="1" applyAlignment="1">
      <alignment vertical="center"/>
    </xf>
    <xf numFmtId="0" fontId="2" fillId="0" borderId="5" xfId="1" applyFont="1" applyBorder="1" applyAlignment="1">
      <alignment vertical="center"/>
    </xf>
    <xf numFmtId="0" fontId="23" fillId="0" borderId="10" xfId="1" applyBorder="1" applyAlignment="1">
      <alignment vertical="center"/>
    </xf>
    <xf numFmtId="0" fontId="2" fillId="0" borderId="2" xfId="1" applyFont="1" applyFill="1" applyBorder="1" applyAlignment="1">
      <alignment vertical="center" wrapText="1"/>
    </xf>
    <xf numFmtId="0" fontId="5" fillId="0" borderId="17" xfId="1" applyFont="1" applyFill="1" applyBorder="1" applyAlignment="1">
      <alignment horizontal="center" vertical="center"/>
    </xf>
    <xf numFmtId="0" fontId="5" fillId="0" borderId="25"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21" xfId="1" applyFont="1" applyFill="1" applyBorder="1" applyAlignment="1">
      <alignment horizontal="center" vertical="center"/>
    </xf>
    <xf numFmtId="0" fontId="2" fillId="0" borderId="20" xfId="1" applyFont="1" applyFill="1" applyBorder="1" applyAlignment="1">
      <alignment horizontal="center" vertical="center" wrapText="1"/>
    </xf>
    <xf numFmtId="0" fontId="2" fillId="0" borderId="28" xfId="1" applyFont="1" applyBorder="1" applyAlignment="1">
      <alignment horizontal="center" vertical="center" wrapText="1"/>
    </xf>
    <xf numFmtId="0" fontId="2" fillId="0" borderId="20" xfId="1" applyFont="1" applyFill="1" applyBorder="1" applyAlignment="1">
      <alignment horizontal="center" vertical="center"/>
    </xf>
    <xf numFmtId="0" fontId="23" fillId="0" borderId="28" xfId="1" applyBorder="1" applyAlignment="1">
      <alignment horizontal="center" vertical="center"/>
    </xf>
    <xf numFmtId="0" fontId="6" fillId="0" borderId="20" xfId="1" applyFont="1" applyFill="1" applyBorder="1" applyAlignment="1">
      <alignment horizontal="center" vertical="center" wrapText="1"/>
    </xf>
    <xf numFmtId="0" fontId="6" fillId="0" borderId="28" xfId="1" applyFont="1" applyBorder="1" applyAlignment="1">
      <alignment horizontal="center" vertical="center" wrapText="1"/>
    </xf>
    <xf numFmtId="0" fontId="7" fillId="0" borderId="22" xfId="1" applyFont="1" applyFill="1" applyBorder="1" applyAlignment="1">
      <alignment horizontal="center" vertical="center" wrapText="1"/>
    </xf>
    <xf numFmtId="0" fontId="23" fillId="0" borderId="30" xfId="1" applyBorder="1" applyAlignment="1">
      <alignment horizontal="center" vertical="center" wrapText="1"/>
    </xf>
    <xf numFmtId="0" fontId="2" fillId="0"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5" xfId="1" applyFont="1" applyFill="1" applyBorder="1" applyAlignment="1">
      <alignment horizontal="center" vertical="center"/>
    </xf>
    <xf numFmtId="0" fontId="3" fillId="0" borderId="18" xfId="1" applyFont="1" applyFill="1" applyBorder="1" applyAlignment="1">
      <alignment horizontal="center" vertical="center" wrapText="1"/>
    </xf>
    <xf numFmtId="0" fontId="3" fillId="0" borderId="26" xfId="1" applyFont="1" applyFill="1" applyBorder="1" applyAlignment="1">
      <alignment horizontal="center" vertical="center"/>
    </xf>
    <xf numFmtId="0" fontId="2" fillId="0" borderId="19" xfId="1" applyFont="1" applyFill="1" applyBorder="1" applyAlignment="1">
      <alignment horizontal="center" vertical="center"/>
    </xf>
    <xf numFmtId="0" fontId="3" fillId="0" borderId="20" xfId="1" applyFont="1" applyFill="1" applyBorder="1" applyAlignment="1">
      <alignment horizontal="center" vertical="center" wrapText="1"/>
    </xf>
    <xf numFmtId="0" fontId="3" fillId="0" borderId="28" xfId="1" applyFont="1" applyFill="1" applyBorder="1" applyAlignment="1">
      <alignment horizontal="center" vertical="center"/>
    </xf>
    <xf numFmtId="0" fontId="2" fillId="0" borderId="8" xfId="0" applyFont="1" applyBorder="1" applyAlignment="1">
      <alignment horizontal="center" vertical="center"/>
    </xf>
    <xf numFmtId="0" fontId="2" fillId="0" borderId="17"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68034</xdr:colOff>
      <xdr:row>0</xdr:row>
      <xdr:rowOff>163285</xdr:rowOff>
    </xdr:from>
    <xdr:to>
      <xdr:col>13</xdr:col>
      <xdr:colOff>222250</xdr:colOff>
      <xdr:row>62</xdr:row>
      <xdr:rowOff>13358</xdr:rowOff>
    </xdr:to>
    <xdr:pic>
      <xdr:nvPicPr>
        <xdr:cNvPr id="3" name="図 2"/>
        <xdr:cNvPicPr>
          <a:picLocks noChangeAspect="1"/>
        </xdr:cNvPicPr>
      </xdr:nvPicPr>
      <xdr:blipFill rotWithShape="1">
        <a:blip xmlns:r="http://schemas.openxmlformats.org/officeDocument/2006/relationships" r:embed="rId1"/>
        <a:srcRect l="24445" t="12558" r="22870" b="8052"/>
        <a:stretch/>
      </xdr:blipFill>
      <xdr:spPr>
        <a:xfrm>
          <a:off x="68034" y="163285"/>
          <a:ext cx="9028341" cy="14613823"/>
        </a:xfrm>
        <a:prstGeom prst="rect">
          <a:avLst/>
        </a:prstGeom>
        <a:ln>
          <a:solidFill>
            <a:schemeClr val="bg2">
              <a:lumMod val="75000"/>
            </a:schemeClr>
          </a:solidFill>
        </a:ln>
      </xdr:spPr>
    </xdr:pic>
    <xdr:clientData/>
  </xdr:twoCellAnchor>
  <xdr:twoCellAnchor editAs="oneCell">
    <xdr:from>
      <xdr:col>13</xdr:col>
      <xdr:colOff>548822</xdr:colOff>
      <xdr:row>0</xdr:row>
      <xdr:rowOff>199115</xdr:rowOff>
    </xdr:from>
    <xdr:to>
      <xdr:col>26</xdr:col>
      <xdr:colOff>492124</xdr:colOff>
      <xdr:row>61</xdr:row>
      <xdr:rowOff>231286</xdr:rowOff>
    </xdr:to>
    <xdr:pic>
      <xdr:nvPicPr>
        <xdr:cNvPr id="4" name="図 3"/>
        <xdr:cNvPicPr>
          <a:picLocks noChangeAspect="1"/>
        </xdr:cNvPicPr>
      </xdr:nvPicPr>
      <xdr:blipFill rotWithShape="1">
        <a:blip xmlns:r="http://schemas.openxmlformats.org/officeDocument/2006/relationships" r:embed="rId2"/>
        <a:srcRect l="24669" t="12418" r="24321" b="4284"/>
        <a:stretch/>
      </xdr:blipFill>
      <xdr:spPr>
        <a:xfrm>
          <a:off x="9422947" y="199115"/>
          <a:ext cx="8817427" cy="14557796"/>
        </a:xfrm>
        <a:prstGeom prst="rect">
          <a:avLst/>
        </a:prstGeom>
        <a:ln>
          <a:solidFill>
            <a:schemeClr val="bg2">
              <a:lumMod val="75000"/>
            </a:schemeClr>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60" zoomScaleNormal="70" workbookViewId="0">
      <selection activeCell="AH33" sqref="AH33"/>
    </sheetView>
  </sheetViews>
  <sheetFormatPr defaultRowHeight="18.75" x14ac:dyDescent="0.4"/>
  <sheetData/>
  <sheetProtection algorithmName="SHA-512" hashValue="vaTNRr2Q4p256eYtlryrwAXpQy8toArHQJiHuWn8ueLaf9aLLLdpBQNBmRT0ptPg9c62hiAOnnUtWp94UcU5gA==" saltValue="0fmCwQDU+LcprPCfL2eAAQ==" spinCount="100000" sheet="1" objects="1" scenarios="1"/>
  <phoneticPr fontId="1"/>
  <printOptions horizontalCentered="1"/>
  <pageMargins left="0.70866141732283472" right="0.70866141732283472" top="0.74803149606299213" bottom="0.74803149606299213" header="0.31496062992125984" footer="0.31496062992125984"/>
  <pageSetup paperSize="9" scale="41"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J60"/>
  <sheetViews>
    <sheetView tabSelected="1" zoomScaleNormal="100" workbookViewId="0">
      <selection activeCell="B5" sqref="B5"/>
    </sheetView>
  </sheetViews>
  <sheetFormatPr defaultRowHeight="13.5" x14ac:dyDescent="0.4"/>
  <cols>
    <col min="1" max="1" width="6.625" style="13" customWidth="1"/>
    <col min="2" max="2" width="20" style="13" customWidth="1"/>
    <col min="3" max="3" width="5.25" style="13" customWidth="1"/>
    <col min="4" max="4" width="7.5" style="13" customWidth="1"/>
    <col min="5" max="5" width="7" style="13" customWidth="1"/>
    <col min="6" max="6" width="63" style="13" customWidth="1"/>
    <col min="7" max="7" width="26.25" style="13" customWidth="1"/>
    <col min="8" max="9" width="5.375" style="13" customWidth="1"/>
    <col min="10" max="16384" width="9" style="13"/>
  </cols>
  <sheetData>
    <row r="1" spans="1:10" ht="24.75" customHeight="1" x14ac:dyDescent="0.4">
      <c r="A1" s="12" t="s">
        <v>11</v>
      </c>
      <c r="F1" s="14" t="s">
        <v>10</v>
      </c>
    </row>
    <row r="2" spans="1:10" ht="15.75" customHeight="1" x14ac:dyDescent="0.4"/>
    <row r="3" spans="1:10" ht="23.1" customHeight="1" x14ac:dyDescent="0.4">
      <c r="A3" s="15" t="s">
        <v>9</v>
      </c>
      <c r="F3" s="273" t="s">
        <v>108</v>
      </c>
      <c r="G3" s="274"/>
      <c r="H3" s="274"/>
      <c r="I3" s="274"/>
    </row>
    <row r="4" spans="1:10" s="17" customFormat="1" ht="23.1" customHeight="1" x14ac:dyDescent="0.4">
      <c r="A4" s="16" t="s">
        <v>0</v>
      </c>
      <c r="B4" s="16" t="s">
        <v>1</v>
      </c>
      <c r="C4" s="16" t="s">
        <v>2</v>
      </c>
      <c r="D4" s="16" t="s">
        <v>3</v>
      </c>
      <c r="E4" s="16" t="s">
        <v>4</v>
      </c>
      <c r="F4" s="16" t="s">
        <v>5</v>
      </c>
      <c r="G4" s="16" t="s">
        <v>6</v>
      </c>
      <c r="H4" s="16" t="s">
        <v>7</v>
      </c>
      <c r="I4" s="16" t="s">
        <v>8</v>
      </c>
    </row>
    <row r="5" spans="1:10" ht="27.75" customHeight="1" x14ac:dyDescent="0.4">
      <c r="A5" s="275" t="s">
        <v>27</v>
      </c>
      <c r="B5" s="18"/>
      <c r="C5" s="19" t="str">
        <f>IFERROR(VLOOKUP(B5,科目内容一覧!C5:J6,2,FALSE),"")</f>
        <v/>
      </c>
      <c r="D5" s="19" t="str">
        <f>IFERROR(VLOOKUP($B$5,科目内容一覧!$C$5:$J$6,3,FALSE),"")</f>
        <v/>
      </c>
      <c r="E5" s="19" t="str">
        <f>IFERROR(VLOOKUP($B$5,科目内容一覧!$C$5:$J$6,4,FALSE),"")</f>
        <v/>
      </c>
      <c r="F5" s="20" t="str">
        <f>IFERROR(VLOOKUP($B$5,科目内容一覧!$C$5:$J$6,5,FALSE),"")</f>
        <v/>
      </c>
      <c r="G5" s="21" t="str">
        <f>IFERROR(VLOOKUP($B$5,科目内容一覧!$C$5:$J$6,6,FALSE),"")</f>
        <v/>
      </c>
      <c r="H5" s="19" t="str">
        <f>IFERROR(VLOOKUP($B$5,科目内容一覧!$C$5:$J$6,7,FALSE),"")</f>
        <v/>
      </c>
      <c r="I5" s="19" t="str">
        <f>IFERROR(VLOOKUP($B$5,科目内容一覧!$C$5:$J$6,8,FALSE),"")</f>
        <v/>
      </c>
    </row>
    <row r="6" spans="1:10" ht="27.75" customHeight="1" x14ac:dyDescent="0.4">
      <c r="A6" s="276"/>
      <c r="B6" s="18"/>
      <c r="C6" s="19" t="str">
        <f>IFERROR(VLOOKUP($B$6,科目内容一覧!$C$5:$J$6,2,FALSE)," ")</f>
        <v xml:space="preserve"> </v>
      </c>
      <c r="D6" s="19" t="str">
        <f>IFERROR(VLOOKUP($B$6,科目内容一覧!$C$5:$J$6,3,FALSE)," ")</f>
        <v xml:space="preserve"> </v>
      </c>
      <c r="E6" s="19" t="str">
        <f>IFERROR(VLOOKUP($B$6,科目内容一覧!$C$5:$J$6,4,FALSE)," ")</f>
        <v xml:space="preserve"> </v>
      </c>
      <c r="F6" s="20" t="str">
        <f>IFERROR(VLOOKUP($B$6,科目内容一覧!$C$5:$J$6,5,FALSE),"")</f>
        <v/>
      </c>
      <c r="G6" s="21" t="str">
        <f>IFERROR(VLOOKUP($B$6,科目内容一覧!$C$5:$J$6,6,FALSE),"")</f>
        <v/>
      </c>
      <c r="H6" s="19" t="str">
        <f>IFERROR(VLOOKUP($B$6,科目内容一覧!$C$5:$J$6,7,FALSE),"")</f>
        <v/>
      </c>
      <c r="I6" s="19" t="str">
        <f>IFERROR(VLOOKUP($B$6,科目内容一覧!$C$5:$J$6,8,FALSE),"")</f>
        <v/>
      </c>
      <c r="J6" s="12" t="s">
        <v>111</v>
      </c>
    </row>
    <row r="7" spans="1:10" ht="27.75" customHeight="1" x14ac:dyDescent="0.4">
      <c r="A7" s="277"/>
      <c r="B7" s="18"/>
      <c r="C7" s="19"/>
      <c r="D7" s="19"/>
      <c r="E7" s="19"/>
      <c r="F7" s="20"/>
      <c r="G7" s="21"/>
      <c r="H7" s="19"/>
      <c r="I7" s="19"/>
      <c r="J7" s="19">
        <f>SUM(H5:I7)</f>
        <v>0</v>
      </c>
    </row>
    <row r="8" spans="1:10" ht="27.75" customHeight="1" x14ac:dyDescent="0.4">
      <c r="A8" s="275" t="s">
        <v>28</v>
      </c>
      <c r="B8" s="22"/>
      <c r="C8" s="19" t="str">
        <f>IFERROR(VLOOKUP(B8,科目内容一覧!$C$7:$J$12,2,FALSE)," ")</f>
        <v xml:space="preserve"> </v>
      </c>
      <c r="D8" s="19" t="str">
        <f>IFERROR(VLOOKUP(B8,科目内容一覧!$C$7:$J$12,3,FALSE)," ")</f>
        <v xml:space="preserve"> </v>
      </c>
      <c r="E8" s="19" t="str">
        <f>IFERROR(VLOOKUP(B8,科目内容一覧!$C$7:$J$12,4,FALSE)," ")</f>
        <v xml:space="preserve"> </v>
      </c>
      <c r="F8" s="23" t="str">
        <f>IFERROR(VLOOKUP(B8,科目内容一覧!$C$7:$J$12,5,FALSE)," ")</f>
        <v xml:space="preserve"> </v>
      </c>
      <c r="G8" s="21" t="str">
        <f>IFERROR(VLOOKUP(B8,科目内容一覧!$C$7:$J$12,6,FALSE)," ")</f>
        <v xml:space="preserve"> </v>
      </c>
      <c r="H8" s="19" t="str">
        <f>IFERROR(VLOOKUP(B8,科目内容一覧!$C$7:$J$12,7,FALSE)," ")</f>
        <v xml:space="preserve"> </v>
      </c>
      <c r="I8" s="19" t="str">
        <f>IFERROR(VLOOKUP(B8,科目内容一覧!$C$7:$J$12,8,FALSE)," ")</f>
        <v xml:space="preserve"> </v>
      </c>
    </row>
    <row r="9" spans="1:10" ht="27.75" customHeight="1" x14ac:dyDescent="0.4">
      <c r="A9" s="278"/>
      <c r="B9" s="22"/>
      <c r="C9" s="19" t="str">
        <f>IFERROR(VLOOKUP(B9,科目内容一覧!$C$7:$J$12,2,FALSE)," ")</f>
        <v xml:space="preserve"> </v>
      </c>
      <c r="D9" s="19" t="str">
        <f>IFERROR(VLOOKUP(B9,科目内容一覧!$C$7:$J$12,3,FALSE)," ")</f>
        <v xml:space="preserve"> </v>
      </c>
      <c r="E9" s="19" t="str">
        <f>IFERROR(VLOOKUP(B9,科目内容一覧!$C$7:$J$12,4,FALSE)," ")</f>
        <v xml:space="preserve"> </v>
      </c>
      <c r="F9" s="23" t="str">
        <f>IFERROR(VLOOKUP(B9,科目内容一覧!$C$7:$J$12,5,FALSE)," ")</f>
        <v xml:space="preserve"> </v>
      </c>
      <c r="G9" s="21" t="str">
        <f>IFERROR(VLOOKUP(B9,科目内容一覧!$C$7:$J$12,6,FALSE)," ")</f>
        <v xml:space="preserve"> </v>
      </c>
      <c r="H9" s="19" t="str">
        <f>IFERROR(VLOOKUP(B9,科目内容一覧!$C$7:$J$12,7,FALSE)," ")</f>
        <v xml:space="preserve"> </v>
      </c>
      <c r="I9" s="19" t="str">
        <f>IFERROR(VLOOKUP(B9,科目内容一覧!$C$7:$J$12,8,FALSE)," ")</f>
        <v xml:space="preserve"> </v>
      </c>
    </row>
    <row r="10" spans="1:10" ht="27.75" customHeight="1" x14ac:dyDescent="0.4">
      <c r="A10" s="278"/>
      <c r="B10" s="22"/>
      <c r="C10" s="19" t="str">
        <f>IFERROR(VLOOKUP(B10,科目内容一覧!$C$7:$J$12,2,FALSE)," ")</f>
        <v xml:space="preserve"> </v>
      </c>
      <c r="D10" s="19" t="str">
        <f>IFERROR(VLOOKUP(B10,科目内容一覧!$C$7:$J$12,3,FALSE)," ")</f>
        <v xml:space="preserve"> </v>
      </c>
      <c r="E10" s="19" t="str">
        <f>IFERROR(VLOOKUP(B10,科目内容一覧!$C$7:$J$12,4,FALSE)," ")</f>
        <v xml:space="preserve"> </v>
      </c>
      <c r="F10" s="23" t="str">
        <f>IFERROR(VLOOKUP(B10,科目内容一覧!$C$7:$J$12,5,FALSE)," ")</f>
        <v xml:space="preserve"> </v>
      </c>
      <c r="G10" s="21" t="str">
        <f>IFERROR(VLOOKUP(B10,科目内容一覧!$C$7:$J$12,6,FALSE)," ")</f>
        <v xml:space="preserve"> </v>
      </c>
      <c r="H10" s="19" t="str">
        <f>IFERROR(VLOOKUP(B10,科目内容一覧!$C$7:$J$12,7,FALSE)," ")</f>
        <v xml:space="preserve"> </v>
      </c>
      <c r="I10" s="19" t="str">
        <f>IFERROR(VLOOKUP(B10,科目内容一覧!$C$7:$J$12,8,FALSE)," ")</f>
        <v xml:space="preserve"> </v>
      </c>
    </row>
    <row r="11" spans="1:10" ht="27.75" customHeight="1" x14ac:dyDescent="0.4">
      <c r="A11" s="278"/>
      <c r="B11" s="22"/>
      <c r="C11" s="19" t="str">
        <f>IFERROR(VLOOKUP(B11,科目内容一覧!$C$7:$J$12,2,FALSE)," ")</f>
        <v xml:space="preserve"> </v>
      </c>
      <c r="D11" s="19" t="str">
        <f>IFERROR(VLOOKUP(B11,科目内容一覧!$C$7:$J$12,3,FALSE)," ")</f>
        <v xml:space="preserve"> </v>
      </c>
      <c r="E11" s="19" t="str">
        <f>IFERROR(VLOOKUP(B11,科目内容一覧!$C$7:$J$12,4,FALSE)," ")</f>
        <v xml:space="preserve"> </v>
      </c>
      <c r="F11" s="20" t="str">
        <f>IFERROR(VLOOKUP(B11,科目内容一覧!$C$7:$J$12,5,FALSE)," ")</f>
        <v xml:space="preserve"> </v>
      </c>
      <c r="G11" s="21" t="str">
        <f>IFERROR(VLOOKUP(B11,科目内容一覧!$C$7:$J$12,6,FALSE)," ")</f>
        <v xml:space="preserve"> </v>
      </c>
      <c r="H11" s="19" t="str">
        <f>IFERROR(VLOOKUP(B11,科目内容一覧!$C$7:$J$12,7,FALSE)," ")</f>
        <v xml:space="preserve"> </v>
      </c>
      <c r="I11" s="19" t="str">
        <f>IFERROR(VLOOKUP(B11,科目内容一覧!$C$7:$J$12,8,FALSE)," ")</f>
        <v xml:space="preserve"> </v>
      </c>
    </row>
    <row r="12" spans="1:10" ht="27.75" customHeight="1" x14ac:dyDescent="0.4">
      <c r="A12" s="278"/>
      <c r="B12" s="22"/>
      <c r="C12" s="19" t="str">
        <f>IFERROR(VLOOKUP(B12,科目内容一覧!$C$7:$J$12,2,FALSE)," ")</f>
        <v xml:space="preserve"> </v>
      </c>
      <c r="D12" s="19" t="str">
        <f>IFERROR(VLOOKUP(B12,科目内容一覧!$C$7:$J$12,3,FALSE)," ")</f>
        <v xml:space="preserve"> </v>
      </c>
      <c r="E12" s="19" t="str">
        <f>IFERROR(VLOOKUP(B12,科目内容一覧!$C$7:$J$12,4,FALSE)," ")</f>
        <v xml:space="preserve"> </v>
      </c>
      <c r="F12" s="20" t="str">
        <f>IFERROR(VLOOKUP(B12,科目内容一覧!$C$7:$J$12,5,FALSE)," ")</f>
        <v xml:space="preserve"> </v>
      </c>
      <c r="G12" s="21" t="str">
        <f>IFERROR(VLOOKUP(B12,科目内容一覧!$C$7:$J$12,6,FALSE)," ")</f>
        <v xml:space="preserve"> </v>
      </c>
      <c r="H12" s="19" t="str">
        <f>IFERROR(VLOOKUP(B12,科目内容一覧!$C$7:$J$12,7,FALSE)," ")</f>
        <v xml:space="preserve"> </v>
      </c>
      <c r="I12" s="19" t="str">
        <f>IFERROR(VLOOKUP(B12,科目内容一覧!$C$7:$J$12,8,FALSE)," ")</f>
        <v xml:space="preserve"> </v>
      </c>
    </row>
    <row r="13" spans="1:10" ht="27.75" customHeight="1" x14ac:dyDescent="0.4">
      <c r="A13" s="279"/>
      <c r="B13" s="22"/>
      <c r="C13" s="19" t="str">
        <f>IFERROR(VLOOKUP(B13,科目内容一覧!$C$7:$J$12,2,FALSE)," ")</f>
        <v xml:space="preserve"> </v>
      </c>
      <c r="D13" s="19" t="str">
        <f>IFERROR(VLOOKUP(B13,科目内容一覧!$C$7:$J$12,3,FALSE)," ")</f>
        <v xml:space="preserve"> </v>
      </c>
      <c r="E13" s="19" t="str">
        <f>IFERROR(VLOOKUP(B13,科目内容一覧!$C$7:$J$12,4,FALSE)," ")</f>
        <v xml:space="preserve"> </v>
      </c>
      <c r="F13" s="23" t="str">
        <f>IFERROR(VLOOKUP(B13,科目内容一覧!$C$7:$J$12,5,FALSE)," ")</f>
        <v xml:space="preserve"> </v>
      </c>
      <c r="G13" s="21" t="str">
        <f>IFERROR(VLOOKUP(B13,科目内容一覧!$C$7:$J$12,6,FALSE)," ")</f>
        <v xml:space="preserve"> </v>
      </c>
      <c r="H13" s="19" t="str">
        <f>IFERROR(VLOOKUP(B13,科目内容一覧!$C$7:$J$12,7,FALSE)," ")</f>
        <v xml:space="preserve"> </v>
      </c>
      <c r="I13" s="19" t="str">
        <f>IFERROR(VLOOKUP(B13,科目内容一覧!$C$7:$J$12,8,FALSE)," ")</f>
        <v xml:space="preserve"> </v>
      </c>
    </row>
    <row r="14" spans="1:10" ht="23.1" customHeight="1" x14ac:dyDescent="0.4">
      <c r="A14" s="280" t="s">
        <v>29</v>
      </c>
      <c r="B14" s="18"/>
      <c r="C14" s="19" t="str">
        <f>IFERROR(VLOOKUP(B14,科目内容一覧!$C$13:$J$19,2,FALSE)," ")</f>
        <v xml:space="preserve"> </v>
      </c>
      <c r="D14" s="19" t="str">
        <f>IFERROR(VLOOKUP(B14,科目内容一覧!$C$13:$J$19,3,FALSE)," ")</f>
        <v xml:space="preserve"> </v>
      </c>
      <c r="E14" s="19" t="str">
        <f>IFERROR(VLOOKUP(B14,科目内容一覧!$C$13:$J$19,4,FALSE)," ")</f>
        <v xml:space="preserve"> </v>
      </c>
      <c r="F14" s="284" t="s">
        <v>15</v>
      </c>
      <c r="G14" s="24" t="str">
        <f>IFERROR(VLOOKUP(B14,科目内容一覧!$C$13:$J$19,6,FALSE)," ")</f>
        <v xml:space="preserve"> </v>
      </c>
      <c r="H14" s="19" t="str">
        <f>IFERROR(VLOOKUP(B14,科目内容一覧!$C$13:$J$19,7,FALSE)," ")</f>
        <v xml:space="preserve"> </v>
      </c>
      <c r="I14" s="19" t="str">
        <f>IFERROR(VLOOKUP(B14,科目内容一覧!$C$13:$J$19,8,FALSE)," ")</f>
        <v xml:space="preserve"> </v>
      </c>
    </row>
    <row r="15" spans="1:10" ht="23.1" customHeight="1" x14ac:dyDescent="0.4">
      <c r="A15" s="281"/>
      <c r="B15" s="18"/>
      <c r="C15" s="19" t="str">
        <f>IFERROR(VLOOKUP(B15,科目内容一覧!$C$13:$J$19,2,FALSE)," ")</f>
        <v xml:space="preserve"> </v>
      </c>
      <c r="D15" s="19" t="str">
        <f>IFERROR(VLOOKUP(B15,科目内容一覧!$C$13:$J$19,3,FALSE)," ")</f>
        <v xml:space="preserve"> </v>
      </c>
      <c r="E15" s="19" t="str">
        <f>IFERROR(VLOOKUP(B15,科目内容一覧!$C$13:$J$19,4,FALSE)," ")</f>
        <v xml:space="preserve"> </v>
      </c>
      <c r="F15" s="285"/>
      <c r="G15" s="24" t="str">
        <f>IFERROR(VLOOKUP(B15,科目内容一覧!$C$13:$J$19,6,FALSE)," ")</f>
        <v xml:space="preserve"> </v>
      </c>
      <c r="H15" s="19" t="str">
        <f>IFERROR(VLOOKUP(B15,科目内容一覧!$C$13:$J$19,7,FALSE)," ")</f>
        <v xml:space="preserve"> </v>
      </c>
      <c r="I15" s="19" t="str">
        <f>IFERROR(VLOOKUP(B15,科目内容一覧!$C$13:$J$19,8,FALSE)," ")</f>
        <v xml:space="preserve"> </v>
      </c>
    </row>
    <row r="16" spans="1:10" ht="23.1" customHeight="1" x14ac:dyDescent="0.4">
      <c r="A16" s="281"/>
      <c r="B16" s="18"/>
      <c r="C16" s="19" t="str">
        <f>IFERROR(VLOOKUP(B16,科目内容一覧!$C$13:$J$19,2,FALSE)," ")</f>
        <v xml:space="preserve"> </v>
      </c>
      <c r="D16" s="19" t="str">
        <f>IFERROR(VLOOKUP(B16,科目内容一覧!$C$13:$J$19,3,FALSE)," ")</f>
        <v xml:space="preserve"> </v>
      </c>
      <c r="E16" s="19" t="str">
        <f>IFERROR(VLOOKUP(B16,科目内容一覧!$C$13:$J$19,4,FALSE)," ")</f>
        <v xml:space="preserve"> </v>
      </c>
      <c r="F16" s="285"/>
      <c r="G16" s="24" t="str">
        <f>IFERROR(VLOOKUP(B16,科目内容一覧!$C$13:$J$19,6,FALSE)," ")</f>
        <v xml:space="preserve"> </v>
      </c>
      <c r="H16" s="19" t="str">
        <f>IFERROR(VLOOKUP(B16,科目内容一覧!$C$13:$J$19,7,FALSE)," ")</f>
        <v xml:space="preserve"> </v>
      </c>
      <c r="I16" s="19" t="str">
        <f>IFERROR(VLOOKUP(B16,科目内容一覧!$C$13:$J$19,8,FALSE)," ")</f>
        <v xml:space="preserve"> </v>
      </c>
    </row>
    <row r="17" spans="1:10" ht="23.1" customHeight="1" x14ac:dyDescent="0.4">
      <c r="A17" s="282"/>
      <c r="B17" s="18"/>
      <c r="C17" s="19" t="str">
        <f>IFERROR(VLOOKUP(B17,科目内容一覧!$C$13:$J$19,2,FALSE)," ")</f>
        <v xml:space="preserve"> </v>
      </c>
      <c r="D17" s="19" t="str">
        <f>IFERROR(VLOOKUP(B17,科目内容一覧!$C$13:$J$19,3,FALSE)," ")</f>
        <v xml:space="preserve"> </v>
      </c>
      <c r="E17" s="19" t="str">
        <f>IFERROR(VLOOKUP(B17,科目内容一覧!$C$13:$J$19,4,FALSE)," ")</f>
        <v xml:space="preserve"> </v>
      </c>
      <c r="F17" s="285"/>
      <c r="G17" s="24" t="str">
        <f>IFERROR(VLOOKUP(B17,科目内容一覧!$C$13:$J$19,6,FALSE)," ")</f>
        <v xml:space="preserve"> </v>
      </c>
      <c r="H17" s="19" t="str">
        <f>IFERROR(VLOOKUP(B17,科目内容一覧!$C$13:$J$19,7,FALSE)," ")</f>
        <v xml:space="preserve"> </v>
      </c>
      <c r="I17" s="19" t="str">
        <f>IFERROR(VLOOKUP(B17,科目内容一覧!$C$13:$J$19,8,FALSE)," ")</f>
        <v xml:space="preserve"> </v>
      </c>
    </row>
    <row r="18" spans="1:10" ht="22.5" customHeight="1" x14ac:dyDescent="0.4">
      <c r="A18" s="282"/>
      <c r="B18" s="18"/>
      <c r="C18" s="19" t="str">
        <f>IFERROR(VLOOKUP(B18,科目内容一覧!$C$13:$J$19,2,FALSE)," ")</f>
        <v xml:space="preserve"> </v>
      </c>
      <c r="D18" s="19" t="str">
        <f>IFERROR(VLOOKUP(B18,科目内容一覧!$C$13:$J$19,3,FALSE)," ")</f>
        <v xml:space="preserve"> </v>
      </c>
      <c r="E18" s="19" t="str">
        <f>IFERROR(VLOOKUP(B18,科目内容一覧!$C$13:$J$19,4,FALSE)," ")</f>
        <v xml:space="preserve"> </v>
      </c>
      <c r="F18" s="285"/>
      <c r="G18" s="24" t="str">
        <f>IFERROR(VLOOKUP(B18,科目内容一覧!$C$13:$J$19,6,FALSE)," ")</f>
        <v xml:space="preserve"> </v>
      </c>
      <c r="H18" s="19" t="str">
        <f>IFERROR(VLOOKUP(B18,科目内容一覧!$C$13:$J$19,7,FALSE)," ")</f>
        <v xml:space="preserve"> </v>
      </c>
      <c r="I18" s="19" t="str">
        <f>IFERROR(VLOOKUP(B18,科目内容一覧!$C$13:$J$19,8,FALSE)," ")</f>
        <v xml:space="preserve"> </v>
      </c>
      <c r="J18" s="12" t="s">
        <v>12</v>
      </c>
    </row>
    <row r="19" spans="1:10" ht="23.1" customHeight="1" x14ac:dyDescent="0.4">
      <c r="A19" s="283"/>
      <c r="B19" s="18"/>
      <c r="C19" s="19" t="str">
        <f>IFERROR(VLOOKUP(B19,科目内容一覧!$C$13:$J$19,2,FALSE)," ")</f>
        <v xml:space="preserve"> </v>
      </c>
      <c r="D19" s="19" t="str">
        <f>IFERROR(VLOOKUP(B19,科目内容一覧!$C$13:$J$19,3,FALSE)," ")</f>
        <v xml:space="preserve"> </v>
      </c>
      <c r="E19" s="19" t="str">
        <f>IFERROR(VLOOKUP(B19,科目内容一覧!$C$13:$J$19,4,FALSE)," ")</f>
        <v xml:space="preserve"> </v>
      </c>
      <c r="F19" s="286"/>
      <c r="G19" s="24" t="str">
        <f>IFERROR(VLOOKUP(B19,科目内容一覧!$C$13:$J$19,6,FALSE)," ")</f>
        <v xml:space="preserve"> </v>
      </c>
      <c r="H19" s="19" t="str">
        <f>IFERROR(VLOOKUP(B19,科目内容一覧!$C$13:$J$19,7,FALSE)," ")</f>
        <v xml:space="preserve"> </v>
      </c>
      <c r="I19" s="19" t="str">
        <f>IFERROR(VLOOKUP(B19,科目内容一覧!$C$13:$J$19,8,FALSE)," ")</f>
        <v xml:space="preserve"> </v>
      </c>
      <c r="J19" s="19">
        <f>SUM(H8:I19)</f>
        <v>0</v>
      </c>
    </row>
    <row r="20" spans="1:10" ht="23.1" customHeight="1" x14ac:dyDescent="0.4">
      <c r="A20" s="25"/>
      <c r="B20" s="26" t="s">
        <v>14</v>
      </c>
      <c r="C20" s="261">
        <f>SUM(C5:C19)</f>
        <v>0</v>
      </c>
      <c r="D20" s="262"/>
      <c r="E20" s="12" t="s">
        <v>2</v>
      </c>
      <c r="F20" s="25"/>
      <c r="G20" s="26" t="s">
        <v>13</v>
      </c>
      <c r="H20" s="261">
        <f>SUM(H5:I19)</f>
        <v>0</v>
      </c>
      <c r="I20" s="262"/>
      <c r="J20" s="12" t="s">
        <v>2</v>
      </c>
    </row>
    <row r="21" spans="1:10" ht="15.75" customHeight="1" x14ac:dyDescent="0.4"/>
    <row r="22" spans="1:10" ht="23.1" customHeight="1" x14ac:dyDescent="0.4">
      <c r="A22" s="15" t="s">
        <v>16</v>
      </c>
    </row>
    <row r="23" spans="1:10" ht="23.1" customHeight="1" x14ac:dyDescent="0.4">
      <c r="A23" s="16" t="s">
        <v>0</v>
      </c>
      <c r="B23" s="16" t="s">
        <v>1</v>
      </c>
      <c r="C23" s="16" t="s">
        <v>2</v>
      </c>
      <c r="D23" s="16" t="s">
        <v>3</v>
      </c>
      <c r="E23" s="16" t="s">
        <v>4</v>
      </c>
      <c r="F23" s="16" t="s">
        <v>5</v>
      </c>
      <c r="G23" s="16" t="s">
        <v>6</v>
      </c>
      <c r="H23" s="16" t="s">
        <v>7</v>
      </c>
      <c r="I23" s="16" t="s">
        <v>8</v>
      </c>
    </row>
    <row r="24" spans="1:10" ht="27.75" customHeight="1" x14ac:dyDescent="0.4">
      <c r="A24" s="266" t="s">
        <v>32</v>
      </c>
      <c r="B24" s="18"/>
      <c r="C24" s="19" t="str">
        <f>IFERROR(VLOOKUP(B24,科目内容一覧!$C$20:$J$21,2,FALSE)," ")</f>
        <v xml:space="preserve"> </v>
      </c>
      <c r="D24" s="19" t="str">
        <f>IFERROR(VLOOKUP(B24,科目内容一覧!$C$20:$J$21,3,FALSE)," ")</f>
        <v xml:space="preserve"> </v>
      </c>
      <c r="E24" s="19" t="str">
        <f>IFERROR(VLOOKUP(B24,科目内容一覧!$C$20:$J$21,4,FALSE)," ")</f>
        <v xml:space="preserve"> </v>
      </c>
      <c r="F24" s="23" t="str">
        <f>IFERROR(VLOOKUP(B24,科目内容一覧!$C$20:$J$21,5,FALSE)," ")</f>
        <v xml:space="preserve"> </v>
      </c>
      <c r="G24" s="21" t="str">
        <f>IFERROR(VLOOKUP(B24,科目内容一覧!$C$20:$J$21,6,FALSE)," ")</f>
        <v xml:space="preserve"> </v>
      </c>
      <c r="H24" s="19" t="str">
        <f>IFERROR(VLOOKUP(B24,科目内容一覧!$C$20:$J$21,7,FALSE)," ")</f>
        <v xml:space="preserve"> </v>
      </c>
      <c r="I24" s="19" t="str">
        <f>IFERROR(VLOOKUP(B24,科目内容一覧!$C$20:$J$21,8,FALSE)," ")</f>
        <v xml:space="preserve"> </v>
      </c>
    </row>
    <row r="25" spans="1:10" ht="27.75" customHeight="1" x14ac:dyDescent="0.4">
      <c r="A25" s="267"/>
      <c r="B25" s="18"/>
      <c r="C25" s="19" t="str">
        <f>IFERROR(VLOOKUP(B25,科目内容一覧!$C$20:$J$21,2,FALSE)," ")</f>
        <v xml:space="preserve"> </v>
      </c>
      <c r="D25" s="19" t="str">
        <f>IFERROR(VLOOKUP(B25,科目内容一覧!$C$20:$J$21,3,FALSE)," ")</f>
        <v xml:space="preserve"> </v>
      </c>
      <c r="E25" s="19" t="str">
        <f>IFERROR(VLOOKUP(B25,科目内容一覧!$C$20:$J$21,4,FALSE)," ")</f>
        <v xml:space="preserve"> </v>
      </c>
      <c r="F25" s="23" t="str">
        <f>IFERROR(VLOOKUP(B25,科目内容一覧!$C$20:$J$21,5,FALSE)," ")</f>
        <v xml:space="preserve"> </v>
      </c>
      <c r="G25" s="21" t="str">
        <f>IFERROR(VLOOKUP(B25,科目内容一覧!$C$20:$J$21,6,FALSE)," ")</f>
        <v xml:space="preserve"> </v>
      </c>
      <c r="H25" s="19" t="str">
        <f>IFERROR(VLOOKUP(B25,科目内容一覧!$C$20:$J$21,7,FALSE)," ")</f>
        <v xml:space="preserve"> </v>
      </c>
      <c r="I25" s="19" t="str">
        <f>IFERROR(VLOOKUP(B25,科目内容一覧!$C$20:$J$21,8,FALSE)," ")</f>
        <v xml:space="preserve"> </v>
      </c>
      <c r="J25" s="12" t="s">
        <v>112</v>
      </c>
    </row>
    <row r="26" spans="1:10" ht="27.75" customHeight="1" x14ac:dyDescent="0.4">
      <c r="A26" s="268"/>
      <c r="B26" s="18"/>
      <c r="C26" s="19"/>
      <c r="D26" s="19"/>
      <c r="E26" s="19"/>
      <c r="F26" s="27"/>
      <c r="G26" s="21"/>
      <c r="H26" s="19"/>
      <c r="I26" s="19"/>
      <c r="J26" s="19">
        <f>SUM(H24:I26)</f>
        <v>0</v>
      </c>
    </row>
    <row r="27" spans="1:10" ht="27.75" customHeight="1" x14ac:dyDescent="0.4">
      <c r="A27" s="269" t="s">
        <v>31</v>
      </c>
      <c r="B27" s="18"/>
      <c r="C27" s="19" t="str">
        <f>IFERROR(VLOOKUP(B27,科目内容一覧!$C$22:$J$22,2,FALSE)," ")</f>
        <v xml:space="preserve"> </v>
      </c>
      <c r="D27" s="19" t="str">
        <f>IFERROR(VLOOKUP(B27,科目内容一覧!$C$22:$J$22,3,FALSE)," ")</f>
        <v xml:space="preserve"> </v>
      </c>
      <c r="E27" s="19" t="str">
        <f>IFERROR(VLOOKUP(B27,科目内容一覧!$C$22:$J$22,4,FALSE)," ")</f>
        <v xml:space="preserve"> </v>
      </c>
      <c r="F27" s="23" t="str">
        <f>IFERROR(VLOOKUP(B27,科目内容一覧!$C$22:$J$22,5,FALSE)," ")</f>
        <v xml:space="preserve"> </v>
      </c>
      <c r="G27" s="21" t="str">
        <f>IFERROR(VLOOKUP(B27,科目内容一覧!$C$22:$J$22,6,FALSE)," ")</f>
        <v xml:space="preserve"> </v>
      </c>
      <c r="H27" s="19" t="str">
        <f>IFERROR(VLOOKUP(B27,科目内容一覧!$C$22:$J$22,7,FALSE)," ")</f>
        <v xml:space="preserve"> </v>
      </c>
      <c r="I27" s="19" t="str">
        <f>IFERROR(VLOOKUP(B27,科目内容一覧!$C$22:$J$22,8,FALSE)," ")</f>
        <v xml:space="preserve"> </v>
      </c>
    </row>
    <row r="28" spans="1:10" ht="27.75" customHeight="1" x14ac:dyDescent="0.4">
      <c r="A28" s="270"/>
      <c r="B28" s="18"/>
      <c r="C28" s="19"/>
      <c r="D28" s="19"/>
      <c r="E28" s="19"/>
      <c r="F28" s="27"/>
      <c r="G28" s="21"/>
      <c r="H28" s="19"/>
      <c r="I28" s="19"/>
      <c r="J28" s="12" t="s">
        <v>113</v>
      </c>
    </row>
    <row r="29" spans="1:10" ht="27.75" customHeight="1" x14ac:dyDescent="0.4">
      <c r="A29" s="271"/>
      <c r="B29" s="18"/>
      <c r="C29" s="19"/>
      <c r="D29" s="19"/>
      <c r="E29" s="19"/>
      <c r="F29" s="27"/>
      <c r="G29" s="21"/>
      <c r="H29" s="19"/>
      <c r="I29" s="19"/>
      <c r="J29" s="19">
        <f>SUM(H27:I29)</f>
        <v>0</v>
      </c>
    </row>
    <row r="30" spans="1:10" ht="27.75" customHeight="1" x14ac:dyDescent="0.4">
      <c r="A30" s="269" t="s">
        <v>30</v>
      </c>
      <c r="B30" s="18"/>
      <c r="C30" s="19" t="str">
        <f>IFERROR(VLOOKUP(B30,科目内容一覧!$C$23:$J$28,2,FALSE)," ")</f>
        <v xml:space="preserve"> </v>
      </c>
      <c r="D30" s="19" t="str">
        <f>IFERROR(VLOOKUP(B30,科目内容一覧!$C$23:$J$28,3,FALSE)," ")</f>
        <v xml:space="preserve"> </v>
      </c>
      <c r="E30" s="19" t="str">
        <f>IFERROR(VLOOKUP(B30,科目内容一覧!$C$23:$J$28,4,FALSE)," ")</f>
        <v xml:space="preserve"> </v>
      </c>
      <c r="F30" s="23" t="str">
        <f>IFERROR(VLOOKUP(B30,科目内容一覧!$C$23:$J$28,5,FALSE)," ")</f>
        <v xml:space="preserve"> </v>
      </c>
      <c r="G30" s="21" t="str">
        <f>IFERROR(VLOOKUP(B30,科目内容一覧!$C$23:$J$28,6,FALSE)," ")</f>
        <v xml:space="preserve"> </v>
      </c>
      <c r="H30" s="19" t="str">
        <f>IFERROR(VLOOKUP(B30,科目内容一覧!$C$23:$J$28,7,FALSE)," ")</f>
        <v xml:space="preserve"> </v>
      </c>
      <c r="I30" s="19" t="str">
        <f>IFERROR(VLOOKUP(B30,科目内容一覧!$C$23:$J$28,8,FALSE)," ")</f>
        <v xml:space="preserve"> </v>
      </c>
    </row>
    <row r="31" spans="1:10" ht="27.75" customHeight="1" x14ac:dyDescent="0.4">
      <c r="A31" s="272"/>
      <c r="B31" s="18"/>
      <c r="C31" s="19" t="str">
        <f>IFERROR(VLOOKUP(B31,科目内容一覧!$C$23:$J$28,2,FALSE)," ")</f>
        <v xml:space="preserve"> </v>
      </c>
      <c r="D31" s="19" t="str">
        <f>IFERROR(VLOOKUP(B31,科目内容一覧!$C$23:$J$28,3,FALSE)," ")</f>
        <v xml:space="preserve"> </v>
      </c>
      <c r="E31" s="19" t="str">
        <f>IFERROR(VLOOKUP(B31,科目内容一覧!$C$23:$J$28,4,FALSE)," ")</f>
        <v xml:space="preserve"> </v>
      </c>
      <c r="F31" s="23" t="str">
        <f>IFERROR(VLOOKUP(B31,科目内容一覧!$C$23:$J$28,5,FALSE)," ")</f>
        <v xml:space="preserve"> </v>
      </c>
      <c r="G31" s="21" t="str">
        <f>IFERROR(VLOOKUP(B31,科目内容一覧!$C$23:$J$28,6,FALSE)," ")</f>
        <v xml:space="preserve"> </v>
      </c>
      <c r="H31" s="19" t="str">
        <f>IFERROR(VLOOKUP(B31,科目内容一覧!$C$23:$J$28,7,FALSE)," ")</f>
        <v xml:space="preserve"> </v>
      </c>
      <c r="I31" s="19" t="str">
        <f>IFERROR(VLOOKUP(B31,科目内容一覧!$C$23:$J$28,8,FALSE)," ")</f>
        <v xml:space="preserve"> </v>
      </c>
    </row>
    <row r="32" spans="1:10" ht="27.75" customHeight="1" x14ac:dyDescent="0.4">
      <c r="A32" s="272"/>
      <c r="B32" s="18"/>
      <c r="C32" s="19" t="str">
        <f>IFERROR(VLOOKUP(B32,科目内容一覧!$C$23:$J$28,2,FALSE)," ")</f>
        <v xml:space="preserve"> </v>
      </c>
      <c r="D32" s="19" t="str">
        <f>IFERROR(VLOOKUP(B32,科目内容一覧!$C$23:$J$28,3,FALSE)," ")</f>
        <v xml:space="preserve"> </v>
      </c>
      <c r="E32" s="19" t="str">
        <f>IFERROR(VLOOKUP(B32,科目内容一覧!$C$23:$J$28,4,FALSE)," ")</f>
        <v xml:space="preserve"> </v>
      </c>
      <c r="F32" s="23" t="str">
        <f>IFERROR(VLOOKUP(B32,科目内容一覧!$C$23:$J$28,5,FALSE)," ")</f>
        <v xml:space="preserve"> </v>
      </c>
      <c r="G32" s="21" t="str">
        <f>IFERROR(VLOOKUP(B32,科目内容一覧!$C$23:$J$28,6,FALSE)," ")</f>
        <v xml:space="preserve"> </v>
      </c>
      <c r="H32" s="19" t="str">
        <f>IFERROR(VLOOKUP(B32,科目内容一覧!$C$23:$J$28,7,FALSE)," ")</f>
        <v xml:space="preserve"> </v>
      </c>
      <c r="I32" s="19" t="str">
        <f>IFERROR(VLOOKUP(B32,科目内容一覧!$C$23:$J$28,8,FALSE)," ")</f>
        <v xml:space="preserve"> </v>
      </c>
    </row>
    <row r="33" spans="1:10" ht="27.75" customHeight="1" x14ac:dyDescent="0.4">
      <c r="A33" s="270"/>
      <c r="B33" s="18"/>
      <c r="C33" s="19" t="str">
        <f>IFERROR(VLOOKUP(B33,科目内容一覧!$C$23:$J$28,2,FALSE)," ")</f>
        <v xml:space="preserve"> </v>
      </c>
      <c r="D33" s="19" t="str">
        <f>IFERROR(VLOOKUP(B33,科目内容一覧!$C$23:$J$28,3,FALSE)," ")</f>
        <v xml:space="preserve"> </v>
      </c>
      <c r="E33" s="19" t="str">
        <f>IFERROR(VLOOKUP(B33,科目内容一覧!$C$23:$J$28,4,FALSE)," ")</f>
        <v xml:space="preserve"> </v>
      </c>
      <c r="F33" s="23" t="str">
        <f>IFERROR(VLOOKUP(B33,科目内容一覧!$C$23:$J$28,5,FALSE)," ")</f>
        <v xml:space="preserve"> </v>
      </c>
      <c r="G33" s="21" t="str">
        <f>IFERROR(VLOOKUP(B33,科目内容一覧!$C$23:$J$28,6,FALSE)," ")</f>
        <v xml:space="preserve"> </v>
      </c>
      <c r="H33" s="19" t="str">
        <f>IFERROR(VLOOKUP(B33,科目内容一覧!$C$23:$J$28,7,FALSE)," ")</f>
        <v xml:space="preserve"> </v>
      </c>
      <c r="I33" s="19" t="str">
        <f>IFERROR(VLOOKUP(B33,科目内容一覧!$C$23:$J$28,8,FALSE)," ")</f>
        <v xml:space="preserve"> </v>
      </c>
    </row>
    <row r="34" spans="1:10" ht="27.75" customHeight="1" x14ac:dyDescent="0.4">
      <c r="A34" s="270"/>
      <c r="B34" s="18"/>
      <c r="C34" s="19" t="str">
        <f>IFERROR(VLOOKUP(B34,科目内容一覧!$C$23:$J$28,2,FALSE)," ")</f>
        <v xml:space="preserve"> </v>
      </c>
      <c r="D34" s="19" t="str">
        <f>IFERROR(VLOOKUP(B34,科目内容一覧!$C$23:$J$28,3,FALSE)," ")</f>
        <v xml:space="preserve"> </v>
      </c>
      <c r="E34" s="19" t="str">
        <f>IFERROR(VLOOKUP(B34,科目内容一覧!$C$23:$J$28,4,FALSE)," ")</f>
        <v xml:space="preserve"> </v>
      </c>
      <c r="F34" s="23" t="str">
        <f>IFERROR(VLOOKUP(B34,科目内容一覧!$C$23:$J$28,5,FALSE)," ")</f>
        <v xml:space="preserve"> </v>
      </c>
      <c r="G34" s="21" t="str">
        <f>IFERROR(VLOOKUP(B34,科目内容一覧!$C$23:$J$28,6,FALSE)," ")</f>
        <v xml:space="preserve"> </v>
      </c>
      <c r="H34" s="19" t="str">
        <f>IFERROR(VLOOKUP(B34,科目内容一覧!$C$23:$J$28,7,FALSE)," ")</f>
        <v xml:space="preserve"> </v>
      </c>
      <c r="I34" s="19" t="str">
        <f>IFERROR(VLOOKUP(B34,科目内容一覧!$C$23:$J$28,8,FALSE)," ")</f>
        <v xml:space="preserve"> </v>
      </c>
      <c r="J34" s="12" t="s">
        <v>17</v>
      </c>
    </row>
    <row r="35" spans="1:10" ht="27.75" customHeight="1" x14ac:dyDescent="0.4">
      <c r="A35" s="271"/>
      <c r="B35" s="18"/>
      <c r="C35" s="19" t="str">
        <f>IFERROR(VLOOKUP(B35,科目内容一覧!$C$23:$J$28,2,FALSE)," ")</f>
        <v xml:space="preserve"> </v>
      </c>
      <c r="D35" s="19" t="str">
        <f>IFERROR(VLOOKUP(B35,科目内容一覧!$C$23:$J$28,3,FALSE)," ")</f>
        <v xml:space="preserve"> </v>
      </c>
      <c r="E35" s="19" t="str">
        <f>IFERROR(VLOOKUP(B35,科目内容一覧!$C$23:$J$28,4,FALSE)," ")</f>
        <v xml:space="preserve"> </v>
      </c>
      <c r="F35" s="23" t="str">
        <f>IFERROR(VLOOKUP(B35,科目内容一覧!$C$23:$J$28,5,FALSE)," ")</f>
        <v xml:space="preserve"> </v>
      </c>
      <c r="G35" s="21" t="str">
        <f>IFERROR(VLOOKUP(B35,科目内容一覧!$C$23:$J$28,6,FALSE)," ")</f>
        <v xml:space="preserve"> </v>
      </c>
      <c r="H35" s="19" t="str">
        <f>IFERROR(VLOOKUP(B35,科目内容一覧!$C$23:$J$28,7,FALSE)," ")</f>
        <v xml:space="preserve"> </v>
      </c>
      <c r="I35" s="19" t="str">
        <f>IFERROR(VLOOKUP(B35,科目内容一覧!$C$23:$J$28,8,FALSE)," ")</f>
        <v xml:space="preserve"> </v>
      </c>
      <c r="J35" s="19">
        <f>SUM(H30:I35)</f>
        <v>0</v>
      </c>
    </row>
    <row r="36" spans="1:10" ht="27.75" customHeight="1" x14ac:dyDescent="0.4">
      <c r="A36" s="269" t="s">
        <v>33</v>
      </c>
      <c r="B36" s="18"/>
      <c r="C36" s="19" t="str">
        <f>IFERROR(VLOOKUP(B36,科目内容一覧!$C$29:$J$44,2,FALSE)," ")</f>
        <v xml:space="preserve"> </v>
      </c>
      <c r="D36" s="19" t="str">
        <f>IFERROR(VLOOKUP(B36,科目内容一覧!$C$29:$J$44,3,FALSE)," ")</f>
        <v xml:space="preserve"> </v>
      </c>
      <c r="E36" s="19" t="str">
        <f>IFERROR(VLOOKUP(B36,科目内容一覧!$C$29:$J$44,4,FALSE)," ")</f>
        <v xml:space="preserve"> </v>
      </c>
      <c r="F36" s="23" t="str">
        <f>IFERROR(VLOOKUP(B36,科目内容一覧!$C$29:$J$44,5,FALSE)," ")</f>
        <v xml:space="preserve"> </v>
      </c>
      <c r="G36" s="21" t="str">
        <f>IFERROR(VLOOKUP(B36,科目内容一覧!$C$29:$J$44,6,FALSE)," ")</f>
        <v xml:space="preserve"> </v>
      </c>
      <c r="H36" s="19" t="str">
        <f>IFERROR(VLOOKUP(B36,科目内容一覧!$C$29:$J$44,7,FALSE)," ")</f>
        <v xml:space="preserve"> </v>
      </c>
      <c r="I36" s="19" t="str">
        <f>IFERROR(VLOOKUP(B36,科目内容一覧!$C$29:$J$44,8,FALSE)," ")</f>
        <v xml:space="preserve"> </v>
      </c>
    </row>
    <row r="37" spans="1:10" ht="27.75" customHeight="1" x14ac:dyDescent="0.4">
      <c r="A37" s="272"/>
      <c r="B37" s="18"/>
      <c r="C37" s="19" t="str">
        <f>IFERROR(VLOOKUP(B37,科目内容一覧!$C$29:$J$44,2,FALSE)," ")</f>
        <v xml:space="preserve"> </v>
      </c>
      <c r="D37" s="19" t="str">
        <f>IFERROR(VLOOKUP(B37,科目内容一覧!$C$29:$J$44,3,FALSE)," ")</f>
        <v xml:space="preserve"> </v>
      </c>
      <c r="E37" s="19" t="str">
        <f>IFERROR(VLOOKUP(B37,科目内容一覧!$C$29:$J$44,4,FALSE)," ")</f>
        <v xml:space="preserve"> </v>
      </c>
      <c r="F37" s="23" t="str">
        <f>IFERROR(VLOOKUP(B37,科目内容一覧!$C$29:$J$44,5,FALSE)," ")</f>
        <v xml:space="preserve"> </v>
      </c>
      <c r="G37" s="21" t="str">
        <f>IFERROR(VLOOKUP(B37,科目内容一覧!$C$29:$J$44,6,FALSE)," ")</f>
        <v xml:space="preserve"> </v>
      </c>
      <c r="H37" s="19" t="str">
        <f>IFERROR(VLOOKUP(B37,科目内容一覧!$C$29:$J$44,7,FALSE)," ")</f>
        <v xml:space="preserve"> </v>
      </c>
      <c r="I37" s="19" t="str">
        <f>IFERROR(VLOOKUP(B37,科目内容一覧!$C$29:$J$44,8,FALSE)," ")</f>
        <v xml:space="preserve"> </v>
      </c>
    </row>
    <row r="38" spans="1:10" ht="27.75" customHeight="1" x14ac:dyDescent="0.4">
      <c r="A38" s="272"/>
      <c r="B38" s="18"/>
      <c r="C38" s="19" t="str">
        <f>IFERROR(VLOOKUP(B38,科目内容一覧!$C$29:$J$44,2,FALSE)," ")</f>
        <v xml:space="preserve"> </v>
      </c>
      <c r="D38" s="19" t="str">
        <f>IFERROR(VLOOKUP(B38,科目内容一覧!$C$29:$J$44,3,FALSE)," ")</f>
        <v xml:space="preserve"> </v>
      </c>
      <c r="E38" s="19" t="str">
        <f>IFERROR(VLOOKUP(B38,科目内容一覧!$C$29:$J$44,4,FALSE)," ")</f>
        <v xml:space="preserve"> </v>
      </c>
      <c r="F38" s="23" t="str">
        <f>IFERROR(VLOOKUP(B38,科目内容一覧!$C$29:$J$44,5,FALSE)," ")</f>
        <v xml:space="preserve"> </v>
      </c>
      <c r="G38" s="21" t="str">
        <f>IFERROR(VLOOKUP(B38,科目内容一覧!$C$29:$J$44,6,FALSE)," ")</f>
        <v xml:space="preserve"> </v>
      </c>
      <c r="H38" s="19" t="str">
        <f>IFERROR(VLOOKUP(B38,科目内容一覧!$C$29:$J$44,7,FALSE)," ")</f>
        <v xml:space="preserve"> </v>
      </c>
      <c r="I38" s="19" t="str">
        <f>IFERROR(VLOOKUP(B38,科目内容一覧!$C$29:$J$44,8,FALSE)," ")</f>
        <v xml:space="preserve"> </v>
      </c>
    </row>
    <row r="39" spans="1:10" ht="27.75" customHeight="1" x14ac:dyDescent="0.4">
      <c r="A39" s="270"/>
      <c r="B39" s="18"/>
      <c r="C39" s="19" t="str">
        <f>IFERROR(VLOOKUP(B39,科目内容一覧!$C$29:$J$44,2,FALSE)," ")</f>
        <v xml:space="preserve"> </v>
      </c>
      <c r="D39" s="19" t="str">
        <f>IFERROR(VLOOKUP(B39,科目内容一覧!$C$29:$J$44,3,FALSE)," ")</f>
        <v xml:space="preserve"> </v>
      </c>
      <c r="E39" s="19" t="str">
        <f>IFERROR(VLOOKUP(B39,科目内容一覧!$C$29:$J$44,4,FALSE)," ")</f>
        <v xml:space="preserve"> </v>
      </c>
      <c r="F39" s="23" t="str">
        <f>IFERROR(VLOOKUP(B39,科目内容一覧!$C$29:$J$44,5,FALSE)," ")</f>
        <v xml:space="preserve"> </v>
      </c>
      <c r="G39" s="21" t="str">
        <f>IFERROR(VLOOKUP(B39,科目内容一覧!$C$29:$J$44,6,FALSE)," ")</f>
        <v xml:space="preserve"> </v>
      </c>
      <c r="H39" s="19" t="str">
        <f>IFERROR(VLOOKUP(B39,科目内容一覧!$C$29:$J$44,7,FALSE)," ")</f>
        <v xml:space="preserve"> </v>
      </c>
      <c r="I39" s="19" t="str">
        <f>IFERROR(VLOOKUP(B39,科目内容一覧!$C$29:$J$44,8,FALSE)," ")</f>
        <v xml:space="preserve"> </v>
      </c>
    </row>
    <row r="40" spans="1:10" ht="27.75" customHeight="1" x14ac:dyDescent="0.4">
      <c r="A40" s="270"/>
      <c r="B40" s="18"/>
      <c r="C40" s="19" t="str">
        <f>IFERROR(VLOOKUP(B40,科目内容一覧!$C$29:$J$44,2,FALSE)," ")</f>
        <v xml:space="preserve"> </v>
      </c>
      <c r="D40" s="19" t="str">
        <f>IFERROR(VLOOKUP(B40,科目内容一覧!$C$29:$J$44,3,FALSE)," ")</f>
        <v xml:space="preserve"> </v>
      </c>
      <c r="E40" s="19" t="str">
        <f>IFERROR(VLOOKUP(B40,科目内容一覧!$C$29:$J$44,4,FALSE)," ")</f>
        <v xml:space="preserve"> </v>
      </c>
      <c r="F40" s="23" t="str">
        <f>IFERROR(VLOOKUP(B40,科目内容一覧!$C$29:$J$44,5,FALSE)," ")</f>
        <v xml:space="preserve"> </v>
      </c>
      <c r="G40" s="21" t="str">
        <f>IFERROR(VLOOKUP(B40,科目内容一覧!$C$29:$J$44,6,FALSE)," ")</f>
        <v xml:space="preserve"> </v>
      </c>
      <c r="H40" s="19" t="str">
        <f>IFERROR(VLOOKUP(B40,科目内容一覧!$C$29:$J$44,7,FALSE)," ")</f>
        <v xml:space="preserve"> </v>
      </c>
      <c r="I40" s="19" t="str">
        <f>IFERROR(VLOOKUP(B40,科目内容一覧!$C$29:$J$44,8,FALSE)," ")</f>
        <v xml:space="preserve"> </v>
      </c>
      <c r="J40" s="12" t="s">
        <v>18</v>
      </c>
    </row>
    <row r="41" spans="1:10" ht="27.75" customHeight="1" x14ac:dyDescent="0.4">
      <c r="A41" s="271"/>
      <c r="B41" s="18"/>
      <c r="C41" s="19" t="str">
        <f>IFERROR(VLOOKUP(B41,科目内容一覧!$C$29:$J$44,2,FALSE)," ")</f>
        <v xml:space="preserve"> </v>
      </c>
      <c r="D41" s="19" t="str">
        <f>IFERROR(VLOOKUP(B41,科目内容一覧!$C$29:$J$44,3,FALSE)," ")</f>
        <v xml:space="preserve"> </v>
      </c>
      <c r="E41" s="19" t="str">
        <f>IFERROR(VLOOKUP(B41,科目内容一覧!$C$29:$J$44,4,FALSE)," ")</f>
        <v xml:space="preserve"> </v>
      </c>
      <c r="F41" s="23" t="str">
        <f>IFERROR(VLOOKUP(B41,科目内容一覧!$C$29:$J$44,5,FALSE)," ")</f>
        <v xml:space="preserve"> </v>
      </c>
      <c r="G41" s="21" t="str">
        <f>IFERROR(VLOOKUP(B41,科目内容一覧!$C$29:$J$44,6,FALSE)," ")</f>
        <v xml:space="preserve"> </v>
      </c>
      <c r="H41" s="19" t="str">
        <f>IFERROR(VLOOKUP(B41,科目内容一覧!$C$29:$J$44,7,FALSE)," ")</f>
        <v xml:space="preserve"> </v>
      </c>
      <c r="I41" s="19" t="str">
        <f>IFERROR(VLOOKUP(B41,科目内容一覧!$C$29:$J$44,8,FALSE)," ")</f>
        <v xml:space="preserve"> </v>
      </c>
      <c r="J41" s="19">
        <f>SUM(H36:I41)</f>
        <v>0</v>
      </c>
    </row>
    <row r="42" spans="1:10" ht="27.75" customHeight="1" x14ac:dyDescent="0.4">
      <c r="A42" s="269" t="s">
        <v>34</v>
      </c>
      <c r="B42" s="18"/>
      <c r="C42" s="19" t="str">
        <f>IFERROR(VLOOKUP(B42,科目内容一覧!$C$45:$J$49,2,FALSE)," ")</f>
        <v xml:space="preserve"> </v>
      </c>
      <c r="D42" s="19" t="str">
        <f>IFERROR(VLOOKUP(B42,科目内容一覧!$C$45:$J$49,3,FALSE)," ")</f>
        <v xml:space="preserve"> </v>
      </c>
      <c r="E42" s="19" t="str">
        <f>IFERROR(VLOOKUP(B42,科目内容一覧!$C$45:$J$49,4,FALSE)," ")</f>
        <v xml:space="preserve"> </v>
      </c>
      <c r="F42" s="23" t="str">
        <f>IFERROR(VLOOKUP(B42,科目内容一覧!$C$45:$J$49,5,FALSE)," ")</f>
        <v xml:space="preserve"> </v>
      </c>
      <c r="G42" s="21" t="str">
        <f>IFERROR(VLOOKUP(B42,科目内容一覧!$C$45:$J$49,6,FALSE)," ")</f>
        <v xml:space="preserve"> </v>
      </c>
      <c r="H42" s="19" t="str">
        <f>IFERROR(VLOOKUP(B42,科目内容一覧!$C$45:$J$49,7,FALSE)," ")</f>
        <v xml:space="preserve"> </v>
      </c>
      <c r="I42" s="19" t="str">
        <f>IFERROR(VLOOKUP(B42,科目内容一覧!$C$45:$J$49,8,FALSE)," ")</f>
        <v xml:space="preserve"> </v>
      </c>
    </row>
    <row r="43" spans="1:10" ht="27.75" customHeight="1" x14ac:dyDescent="0.4">
      <c r="A43" s="272"/>
      <c r="B43" s="18"/>
      <c r="C43" s="19" t="str">
        <f>IFERROR(VLOOKUP(B43,科目内容一覧!$C$45:$J$49,2,FALSE)," ")</f>
        <v xml:space="preserve"> </v>
      </c>
      <c r="D43" s="19" t="str">
        <f>IFERROR(VLOOKUP(B43,科目内容一覧!$C$45:$J$49,3,FALSE)," ")</f>
        <v xml:space="preserve"> </v>
      </c>
      <c r="E43" s="19" t="str">
        <f>IFERROR(VLOOKUP(B43,科目内容一覧!$C$45:$J$49,4,FALSE)," ")</f>
        <v xml:space="preserve"> </v>
      </c>
      <c r="F43" s="23" t="str">
        <f>IFERROR(VLOOKUP(B43,科目内容一覧!$C$45:$J$49,5,FALSE)," ")</f>
        <v xml:space="preserve"> </v>
      </c>
      <c r="G43" s="21" t="str">
        <f>IFERROR(VLOOKUP(B43,科目内容一覧!$C$45:$J$49,6,FALSE)," ")</f>
        <v xml:space="preserve"> </v>
      </c>
      <c r="H43" s="19" t="str">
        <f>IFERROR(VLOOKUP(B43,科目内容一覧!$C$45:$J$49,7,FALSE)," ")</f>
        <v xml:space="preserve"> </v>
      </c>
      <c r="I43" s="19" t="str">
        <f>IFERROR(VLOOKUP(B43,科目内容一覧!$C$45:$J$49,8,FALSE)," ")</f>
        <v xml:space="preserve"> </v>
      </c>
    </row>
    <row r="44" spans="1:10" ht="27.75" customHeight="1" x14ac:dyDescent="0.4">
      <c r="A44" s="270"/>
      <c r="B44" s="18"/>
      <c r="C44" s="19" t="str">
        <f>IFERROR(VLOOKUP(B44,科目内容一覧!$C$45:$J$49,2,FALSE)," ")</f>
        <v xml:space="preserve"> </v>
      </c>
      <c r="D44" s="19" t="str">
        <f>IFERROR(VLOOKUP(B44,科目内容一覧!$C$45:$J$49,3,FALSE)," ")</f>
        <v xml:space="preserve"> </v>
      </c>
      <c r="E44" s="19" t="str">
        <f>IFERROR(VLOOKUP(B44,科目内容一覧!$C$45:$J$49,4,FALSE)," ")</f>
        <v xml:space="preserve"> </v>
      </c>
      <c r="F44" s="23" t="str">
        <f>IFERROR(VLOOKUP(B44,科目内容一覧!$C$45:$J$49,5,FALSE)," ")</f>
        <v xml:space="preserve"> </v>
      </c>
      <c r="G44" s="21" t="str">
        <f>IFERROR(VLOOKUP(B44,科目内容一覧!$C$45:$J$49,6,FALSE)," ")</f>
        <v xml:space="preserve"> </v>
      </c>
      <c r="H44" s="19" t="str">
        <f>IFERROR(VLOOKUP(B44,科目内容一覧!$C$45:$J$49,7,FALSE)," ")</f>
        <v xml:space="preserve"> </v>
      </c>
      <c r="I44" s="19" t="str">
        <f>IFERROR(VLOOKUP(B44,科目内容一覧!$C$45:$J$49,8,FALSE)," ")</f>
        <v xml:space="preserve"> </v>
      </c>
    </row>
    <row r="45" spans="1:10" ht="27.75" customHeight="1" x14ac:dyDescent="0.4">
      <c r="A45" s="270"/>
      <c r="B45" s="18"/>
      <c r="C45" s="19" t="str">
        <f>IFERROR(VLOOKUP(B45,科目内容一覧!$C$45:$J$49,2,FALSE)," ")</f>
        <v xml:space="preserve"> </v>
      </c>
      <c r="D45" s="19" t="str">
        <f>IFERROR(VLOOKUP(B45,科目内容一覧!$C$45:$J$49,3,FALSE)," ")</f>
        <v xml:space="preserve"> </v>
      </c>
      <c r="E45" s="19" t="str">
        <f>IFERROR(VLOOKUP(B45,科目内容一覧!$C$45:$J$49,4,FALSE)," ")</f>
        <v xml:space="preserve"> </v>
      </c>
      <c r="F45" s="23" t="str">
        <f>IFERROR(VLOOKUP(B45,科目内容一覧!$C$45:$J$49,5,FALSE)," ")</f>
        <v xml:space="preserve"> </v>
      </c>
      <c r="G45" s="21" t="str">
        <f>IFERROR(VLOOKUP(B45,科目内容一覧!$C$45:$J$49,6,FALSE)," ")</f>
        <v xml:space="preserve"> </v>
      </c>
      <c r="H45" s="19" t="str">
        <f>IFERROR(VLOOKUP(B45,科目内容一覧!$C$45:$J$49,7,FALSE)," ")</f>
        <v xml:space="preserve"> </v>
      </c>
      <c r="I45" s="19" t="str">
        <f>IFERROR(VLOOKUP(B45,科目内容一覧!$C$45:$J$49,8,FALSE)," ")</f>
        <v xml:space="preserve"> </v>
      </c>
      <c r="J45" s="12" t="s">
        <v>19</v>
      </c>
    </row>
    <row r="46" spans="1:10" ht="27.75" customHeight="1" x14ac:dyDescent="0.4">
      <c r="A46" s="271"/>
      <c r="B46" s="18"/>
      <c r="C46" s="19" t="str">
        <f>IFERROR(VLOOKUP(B46,科目内容一覧!$C$45:$J$49,2,FALSE)," ")</f>
        <v xml:space="preserve"> </v>
      </c>
      <c r="D46" s="19" t="str">
        <f>IFERROR(VLOOKUP(B46,科目内容一覧!$C$45:$J$49,3,FALSE)," ")</f>
        <v xml:space="preserve"> </v>
      </c>
      <c r="E46" s="19" t="str">
        <f>IFERROR(VLOOKUP(B46,科目内容一覧!$C$45:$J$49,4,FALSE)," ")</f>
        <v xml:space="preserve"> </v>
      </c>
      <c r="F46" s="23" t="str">
        <f>IFERROR(VLOOKUP(B46,科目内容一覧!$C$45:$J$49,5,FALSE)," ")</f>
        <v xml:space="preserve"> </v>
      </c>
      <c r="G46" s="21" t="str">
        <f>IFERROR(VLOOKUP(B46,科目内容一覧!$C$45:$J$49,6,FALSE)," ")</f>
        <v xml:space="preserve"> </v>
      </c>
      <c r="H46" s="19" t="str">
        <f>IFERROR(VLOOKUP(B46,科目内容一覧!$C$45:$J$49,7,FALSE)," ")</f>
        <v xml:space="preserve"> </v>
      </c>
      <c r="I46" s="19" t="str">
        <f>IFERROR(VLOOKUP(B46,科目内容一覧!$C$45:$J$49,8,FALSE)," ")</f>
        <v xml:space="preserve"> </v>
      </c>
      <c r="J46" s="19">
        <f>SUM(H42:I46)</f>
        <v>0</v>
      </c>
    </row>
    <row r="47" spans="1:10" ht="23.1" customHeight="1" x14ac:dyDescent="0.4">
      <c r="A47" s="25"/>
      <c r="B47" s="26" t="s">
        <v>14</v>
      </c>
      <c r="C47" s="261">
        <f>SUM(C24:C46)</f>
        <v>0</v>
      </c>
      <c r="D47" s="262"/>
      <c r="E47" s="12" t="s">
        <v>2</v>
      </c>
      <c r="F47" s="25"/>
      <c r="G47" s="26" t="s">
        <v>13</v>
      </c>
      <c r="H47" s="261">
        <f>SUM(H24:I46)</f>
        <v>0</v>
      </c>
      <c r="I47" s="262"/>
      <c r="J47" s="12" t="s">
        <v>2</v>
      </c>
    </row>
    <row r="48" spans="1:10" ht="13.5" customHeight="1" x14ac:dyDescent="0.4"/>
    <row r="49" spans="1:10" ht="23.1" customHeight="1" x14ac:dyDescent="0.4">
      <c r="A49" s="15" t="s">
        <v>20</v>
      </c>
    </row>
    <row r="50" spans="1:10" ht="23.1" customHeight="1" x14ac:dyDescent="0.4">
      <c r="A50" s="16" t="s">
        <v>0</v>
      </c>
      <c r="B50" s="16" t="s">
        <v>1</v>
      </c>
      <c r="C50" s="16" t="s">
        <v>2</v>
      </c>
      <c r="D50" s="16" t="s">
        <v>3</v>
      </c>
      <c r="E50" s="16" t="s">
        <v>4</v>
      </c>
      <c r="F50" s="16" t="s">
        <v>5</v>
      </c>
      <c r="G50" s="16" t="s">
        <v>6</v>
      </c>
      <c r="H50" s="16" t="s">
        <v>7</v>
      </c>
      <c r="I50" s="16" t="s">
        <v>8</v>
      </c>
    </row>
    <row r="51" spans="1:10" ht="23.1" customHeight="1" x14ac:dyDescent="0.4">
      <c r="A51" s="263" t="s">
        <v>35</v>
      </c>
      <c r="B51" s="18"/>
      <c r="C51" s="19" t="str">
        <f>IFERROR(VLOOKUP(B51,科目内容一覧!$C$50:$J$50,2,FALSE)," ")</f>
        <v xml:space="preserve"> </v>
      </c>
      <c r="D51" s="19" t="str">
        <f>IFERROR(VLOOKUP(B51,科目内容一覧!$C$50:$J$50,3,FALSE)," ")</f>
        <v xml:space="preserve"> </v>
      </c>
      <c r="E51" s="19" t="str">
        <f>IFERROR(VLOOKUP(B51,科目内容一覧!$C$50:$J$50,4,FALSE)," ")</f>
        <v xml:space="preserve"> </v>
      </c>
      <c r="F51" s="23" t="str">
        <f>IFERROR(VLOOKUP(B51,科目内容一覧!$C$50:$J$50,5,FALSE)," ")</f>
        <v xml:space="preserve"> </v>
      </c>
      <c r="G51" s="28"/>
      <c r="H51" s="19" t="str">
        <f>IFERROR(VLOOKUP(B51,科目内容一覧!$C$50:$J$50,7,FALSE)," ")</f>
        <v xml:space="preserve"> </v>
      </c>
      <c r="I51" s="19" t="str">
        <f>IFERROR(VLOOKUP(B51,科目内容一覧!$C$50:$J$50,8,FALSE)," ")</f>
        <v xml:space="preserve"> </v>
      </c>
    </row>
    <row r="52" spans="1:10" ht="23.1" customHeight="1" x14ac:dyDescent="0.4">
      <c r="A52" s="264"/>
      <c r="B52" s="29"/>
      <c r="C52" s="19"/>
      <c r="D52" s="19"/>
      <c r="E52" s="19"/>
      <c r="F52" s="27"/>
      <c r="G52" s="27"/>
      <c r="H52" s="19"/>
      <c r="I52" s="19"/>
      <c r="J52" s="12" t="s">
        <v>21</v>
      </c>
    </row>
    <row r="53" spans="1:10" ht="23.1" customHeight="1" x14ac:dyDescent="0.4">
      <c r="A53" s="265"/>
      <c r="B53" s="29"/>
      <c r="C53" s="19"/>
      <c r="D53" s="19"/>
      <c r="E53" s="19"/>
      <c r="F53" s="27"/>
      <c r="G53" s="27"/>
      <c r="H53" s="19"/>
      <c r="I53" s="19"/>
      <c r="J53" s="19">
        <f>SUM(H51:I51)</f>
        <v>0</v>
      </c>
    </row>
    <row r="54" spans="1:10" ht="23.1" customHeight="1" x14ac:dyDescent="0.4">
      <c r="B54" s="26" t="s">
        <v>14</v>
      </c>
      <c r="C54" s="261">
        <f>SUM(C51:C52)</f>
        <v>0</v>
      </c>
      <c r="D54" s="262"/>
      <c r="E54" s="12" t="s">
        <v>2</v>
      </c>
      <c r="F54" s="25"/>
      <c r="G54" s="26" t="s">
        <v>13</v>
      </c>
      <c r="H54" s="261">
        <f>SUM(H51:I52)</f>
        <v>0</v>
      </c>
      <c r="I54" s="262"/>
      <c r="J54" s="12" t="s">
        <v>2</v>
      </c>
    </row>
    <row r="55" spans="1:10" ht="23.1" customHeight="1" x14ac:dyDescent="0.4">
      <c r="B55" s="30" t="s">
        <v>22</v>
      </c>
      <c r="C55" s="261">
        <f>C54+C47+C20</f>
        <v>0</v>
      </c>
      <c r="D55" s="262"/>
      <c r="E55" s="12" t="s">
        <v>2</v>
      </c>
      <c r="F55" s="31"/>
      <c r="G55" s="30" t="s">
        <v>23</v>
      </c>
      <c r="H55" s="261">
        <f>H54+H47+H20</f>
        <v>0</v>
      </c>
      <c r="I55" s="262"/>
      <c r="J55" s="12" t="s">
        <v>2</v>
      </c>
    </row>
    <row r="57" spans="1:10" x14ac:dyDescent="0.4">
      <c r="G57" s="32" t="s">
        <v>25</v>
      </c>
    </row>
    <row r="58" spans="1:10" ht="35.25" customHeight="1" x14ac:dyDescent="0.15">
      <c r="A58" s="246" t="s" ph="1">
        <v>110</v>
      </c>
      <c r="B58" s="247" ph="1"/>
      <c r="C58" s="247" ph="1"/>
      <c r="D58" s="247" ph="1"/>
      <c r="E58" s="247" ph="1"/>
      <c r="F58" s="248" ph="1"/>
      <c r="G58" s="249" t="s">
        <v>24</v>
      </c>
      <c r="H58" s="250"/>
      <c r="I58" s="250"/>
      <c r="J58" s="251"/>
    </row>
    <row r="59" spans="1:10" ht="35.25" customHeight="1" x14ac:dyDescent="0.4">
      <c r="A59" s="255" t="s">
        <v>109</v>
      </c>
      <c r="B59" s="256"/>
      <c r="C59" s="256"/>
      <c r="D59" s="256"/>
      <c r="E59" s="256"/>
      <c r="F59" s="257"/>
      <c r="G59" s="252"/>
      <c r="H59" s="253"/>
      <c r="I59" s="253"/>
      <c r="J59" s="254"/>
    </row>
    <row r="60" spans="1:10" x14ac:dyDescent="0.4">
      <c r="A60" s="258" t="s">
        <v>26</v>
      </c>
      <c r="B60" s="259"/>
      <c r="C60" s="259"/>
      <c r="D60" s="259"/>
      <c r="E60" s="259"/>
      <c r="F60" s="259"/>
      <c r="G60" s="259"/>
      <c r="H60" s="259"/>
      <c r="I60" s="259"/>
      <c r="J60" s="260"/>
    </row>
  </sheetData>
  <sheetProtection algorithmName="SHA-512" hashValue="JkNT9aSvdtPXCKCy9L69KfNLsqjbl/jHtAw8Z1gNAYZdEQrMiJMRvY+W9gADIvhq20+wcI/os552w8nD0AzR8Q==" saltValue="75IIuOXyMy2HBOlu9h3mRw==" spinCount="100000" sheet="1" objects="1" scenarios="1"/>
  <mergeCells count="23">
    <mergeCell ref="C20:D20"/>
    <mergeCell ref="H20:I20"/>
    <mergeCell ref="F3:I3"/>
    <mergeCell ref="A5:A7"/>
    <mergeCell ref="A8:A13"/>
    <mergeCell ref="A14:A19"/>
    <mergeCell ref="F14:F19"/>
    <mergeCell ref="A24:A26"/>
    <mergeCell ref="A27:A29"/>
    <mergeCell ref="A30:A35"/>
    <mergeCell ref="A36:A41"/>
    <mergeCell ref="A42:A46"/>
    <mergeCell ref="A58:F58"/>
    <mergeCell ref="G58:J59"/>
    <mergeCell ref="A59:F59"/>
    <mergeCell ref="A60:J60"/>
    <mergeCell ref="H47:I47"/>
    <mergeCell ref="A51:A53"/>
    <mergeCell ref="C54:D54"/>
    <mergeCell ref="H54:I54"/>
    <mergeCell ref="C55:D55"/>
    <mergeCell ref="H55:I55"/>
    <mergeCell ref="C47:D47"/>
  </mergeCells>
  <phoneticPr fontId="1"/>
  <printOptions horizontalCentered="1"/>
  <pageMargins left="0.31496062992125984" right="0.23622047244094491" top="0" bottom="0" header="0.31496062992125984" footer="0.31496062992125984"/>
  <pageSetup paperSize="9" scale="54"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選択してください">
          <x14:formula1>
            <xm:f>科目内容一覧!$C$5:$C$6</xm:f>
          </x14:formula1>
          <xm:sqref>B5:B6</xm:sqref>
        </x14:dataValidation>
        <x14:dataValidation type="list" allowBlank="1" showInputMessage="1" showErrorMessage="1" prompt="選択してください">
          <x14:formula1>
            <xm:f>科目内容一覧!$C$13:$C$19</xm:f>
          </x14:formula1>
          <xm:sqref>B14:B19</xm:sqref>
        </x14:dataValidation>
        <x14:dataValidation type="list" allowBlank="1" showInputMessage="1" showErrorMessage="1" prompt="選択してください">
          <x14:formula1>
            <xm:f>科目内容一覧!$C$7:$C$12</xm:f>
          </x14:formula1>
          <xm:sqref>B8:B13</xm:sqref>
        </x14:dataValidation>
        <x14:dataValidation type="list" allowBlank="1" showInputMessage="1" showErrorMessage="1" prompt="選択してください">
          <x14:formula1>
            <xm:f>科目内容一覧!$C$20:$C$21</xm:f>
          </x14:formula1>
          <xm:sqref>B24:B25</xm:sqref>
        </x14:dataValidation>
        <x14:dataValidation type="list" allowBlank="1" showInputMessage="1" showErrorMessage="1" prompt="選択してください">
          <x14:formula1>
            <xm:f>科目内容一覧!$C$22</xm:f>
          </x14:formula1>
          <xm:sqref>B27</xm:sqref>
        </x14:dataValidation>
        <x14:dataValidation type="list" allowBlank="1" showInputMessage="1" showErrorMessage="1" prompt="選択してください">
          <x14:formula1>
            <xm:f>科目内容一覧!$C$23:$C$28</xm:f>
          </x14:formula1>
          <xm:sqref>B30:B35</xm:sqref>
        </x14:dataValidation>
        <x14:dataValidation type="list" allowBlank="1" showInputMessage="1" showErrorMessage="1" prompt="選択してください">
          <x14:formula1>
            <xm:f>科目内容一覧!$C$29:$C$44</xm:f>
          </x14:formula1>
          <xm:sqref>B36:B41</xm:sqref>
        </x14:dataValidation>
        <x14:dataValidation type="list" allowBlank="1" showInputMessage="1" showErrorMessage="1" prompt="選択してください">
          <x14:formula1>
            <xm:f>科目内容一覧!$C$45:$C$49</xm:f>
          </x14:formula1>
          <xm:sqref>B42:B46</xm:sqref>
        </x14:dataValidation>
        <x14:dataValidation type="list" allowBlank="1" showInputMessage="1" showErrorMessage="1" prompt="選択してください">
          <x14:formula1>
            <xm:f>科目内容一覧!$C$50</xm:f>
          </x14:formula1>
          <xm:sqref>B51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zoomScaleNormal="100" workbookViewId="0">
      <selection activeCell="U7" sqref="U7"/>
    </sheetView>
  </sheetViews>
  <sheetFormatPr defaultRowHeight="11.25" x14ac:dyDescent="0.4"/>
  <cols>
    <col min="1" max="1" width="2.5" style="36" customWidth="1"/>
    <col min="2" max="2" width="17.875" style="36" customWidth="1"/>
    <col min="3" max="3" width="1.625" style="37" hidden="1" customWidth="1"/>
    <col min="4" max="4" width="17.875" style="36" hidden="1" customWidth="1"/>
    <col min="5" max="8" width="4.25" style="36" hidden="1" customWidth="1"/>
    <col min="9" max="9" width="9" style="36" hidden="1" customWidth="1"/>
    <col min="10" max="10" width="2.875" style="36" hidden="1" customWidth="1"/>
    <col min="11" max="11" width="22.5" style="36" hidden="1" customWidth="1"/>
    <col min="12" max="12" width="5.75" style="37" hidden="1" customWidth="1"/>
    <col min="13" max="13" width="21.375" style="36" bestFit="1" customWidth="1"/>
    <col min="14" max="18" width="5.625" style="36" customWidth="1"/>
    <col min="19" max="19" width="5.125" style="36" customWidth="1"/>
    <col min="20" max="20" width="25.125" style="36" customWidth="1"/>
    <col min="21" max="21" width="19.375" style="36" customWidth="1"/>
    <col min="22" max="22" width="26.875" style="36" customWidth="1"/>
    <col min="23" max="256" width="9" style="36"/>
    <col min="257" max="257" width="2.5" style="36" customWidth="1"/>
    <col min="258" max="258" width="17.875" style="36" customWidth="1"/>
    <col min="259" max="268" width="0" style="36" hidden="1" customWidth="1"/>
    <col min="269" max="269" width="21.375" style="36" bestFit="1" customWidth="1"/>
    <col min="270" max="274" width="5.625" style="36" customWidth="1"/>
    <col min="275" max="275" width="5.125" style="36" customWidth="1"/>
    <col min="276" max="276" width="25.125" style="36" customWidth="1"/>
    <col min="277" max="277" width="19.375" style="36" customWidth="1"/>
    <col min="278" max="278" width="26.875" style="36" customWidth="1"/>
    <col min="279" max="512" width="9" style="36"/>
    <col min="513" max="513" width="2.5" style="36" customWidth="1"/>
    <col min="514" max="514" width="17.875" style="36" customWidth="1"/>
    <col min="515" max="524" width="0" style="36" hidden="1" customWidth="1"/>
    <col min="525" max="525" width="21.375" style="36" bestFit="1" customWidth="1"/>
    <col min="526" max="530" width="5.625" style="36" customWidth="1"/>
    <col min="531" max="531" width="5.125" style="36" customWidth="1"/>
    <col min="532" max="532" width="25.125" style="36" customWidth="1"/>
    <col min="533" max="533" width="19.375" style="36" customWidth="1"/>
    <col min="534" max="534" width="26.875" style="36" customWidth="1"/>
    <col min="535" max="768" width="9" style="36"/>
    <col min="769" max="769" width="2.5" style="36" customWidth="1"/>
    <col min="770" max="770" width="17.875" style="36" customWidth="1"/>
    <col min="771" max="780" width="0" style="36" hidden="1" customWidth="1"/>
    <col min="781" max="781" width="21.375" style="36" bestFit="1" customWidth="1"/>
    <col min="782" max="786" width="5.625" style="36" customWidth="1"/>
    <col min="787" max="787" width="5.125" style="36" customWidth="1"/>
    <col min="788" max="788" width="25.125" style="36" customWidth="1"/>
    <col min="789" max="789" width="19.375" style="36" customWidth="1"/>
    <col min="790" max="790" width="26.875" style="36" customWidth="1"/>
    <col min="791" max="1024" width="9" style="36"/>
    <col min="1025" max="1025" width="2.5" style="36" customWidth="1"/>
    <col min="1026" max="1026" width="17.875" style="36" customWidth="1"/>
    <col min="1027" max="1036" width="0" style="36" hidden="1" customWidth="1"/>
    <col min="1037" max="1037" width="21.375" style="36" bestFit="1" customWidth="1"/>
    <col min="1038" max="1042" width="5.625" style="36" customWidth="1"/>
    <col min="1043" max="1043" width="5.125" style="36" customWidth="1"/>
    <col min="1044" max="1044" width="25.125" style="36" customWidth="1"/>
    <col min="1045" max="1045" width="19.375" style="36" customWidth="1"/>
    <col min="1046" max="1046" width="26.875" style="36" customWidth="1"/>
    <col min="1047" max="1280" width="9" style="36"/>
    <col min="1281" max="1281" width="2.5" style="36" customWidth="1"/>
    <col min="1282" max="1282" width="17.875" style="36" customWidth="1"/>
    <col min="1283" max="1292" width="0" style="36" hidden="1" customWidth="1"/>
    <col min="1293" max="1293" width="21.375" style="36" bestFit="1" customWidth="1"/>
    <col min="1294" max="1298" width="5.625" style="36" customWidth="1"/>
    <col min="1299" max="1299" width="5.125" style="36" customWidth="1"/>
    <col min="1300" max="1300" width="25.125" style="36" customWidth="1"/>
    <col min="1301" max="1301" width="19.375" style="36" customWidth="1"/>
    <col min="1302" max="1302" width="26.875" style="36" customWidth="1"/>
    <col min="1303" max="1536" width="9" style="36"/>
    <col min="1537" max="1537" width="2.5" style="36" customWidth="1"/>
    <col min="1538" max="1538" width="17.875" style="36" customWidth="1"/>
    <col min="1539" max="1548" width="0" style="36" hidden="1" customWidth="1"/>
    <col min="1549" max="1549" width="21.375" style="36" bestFit="1" customWidth="1"/>
    <col min="1550" max="1554" width="5.625" style="36" customWidth="1"/>
    <col min="1555" max="1555" width="5.125" style="36" customWidth="1"/>
    <col min="1556" max="1556" width="25.125" style="36" customWidth="1"/>
    <col min="1557" max="1557" width="19.375" style="36" customWidth="1"/>
    <col min="1558" max="1558" width="26.875" style="36" customWidth="1"/>
    <col min="1559" max="1792" width="9" style="36"/>
    <col min="1793" max="1793" width="2.5" style="36" customWidth="1"/>
    <col min="1794" max="1794" width="17.875" style="36" customWidth="1"/>
    <col min="1795" max="1804" width="0" style="36" hidden="1" customWidth="1"/>
    <col min="1805" max="1805" width="21.375" style="36" bestFit="1" customWidth="1"/>
    <col min="1806" max="1810" width="5.625" style="36" customWidth="1"/>
    <col min="1811" max="1811" width="5.125" style="36" customWidth="1"/>
    <col min="1812" max="1812" width="25.125" style="36" customWidth="1"/>
    <col min="1813" max="1813" width="19.375" style="36" customWidth="1"/>
    <col min="1814" max="1814" width="26.875" style="36" customWidth="1"/>
    <col min="1815" max="2048" width="9" style="36"/>
    <col min="2049" max="2049" width="2.5" style="36" customWidth="1"/>
    <col min="2050" max="2050" width="17.875" style="36" customWidth="1"/>
    <col min="2051" max="2060" width="0" style="36" hidden="1" customWidth="1"/>
    <col min="2061" max="2061" width="21.375" style="36" bestFit="1" customWidth="1"/>
    <col min="2062" max="2066" width="5.625" style="36" customWidth="1"/>
    <col min="2067" max="2067" width="5.125" style="36" customWidth="1"/>
    <col min="2068" max="2068" width="25.125" style="36" customWidth="1"/>
    <col min="2069" max="2069" width="19.375" style="36" customWidth="1"/>
    <col min="2070" max="2070" width="26.875" style="36" customWidth="1"/>
    <col min="2071" max="2304" width="9" style="36"/>
    <col min="2305" max="2305" width="2.5" style="36" customWidth="1"/>
    <col min="2306" max="2306" width="17.875" style="36" customWidth="1"/>
    <col min="2307" max="2316" width="0" style="36" hidden="1" customWidth="1"/>
    <col min="2317" max="2317" width="21.375" style="36" bestFit="1" customWidth="1"/>
    <col min="2318" max="2322" width="5.625" style="36" customWidth="1"/>
    <col min="2323" max="2323" width="5.125" style="36" customWidth="1"/>
    <col min="2324" max="2324" width="25.125" style="36" customWidth="1"/>
    <col min="2325" max="2325" width="19.375" style="36" customWidth="1"/>
    <col min="2326" max="2326" width="26.875" style="36" customWidth="1"/>
    <col min="2327" max="2560" width="9" style="36"/>
    <col min="2561" max="2561" width="2.5" style="36" customWidth="1"/>
    <col min="2562" max="2562" width="17.875" style="36" customWidth="1"/>
    <col min="2563" max="2572" width="0" style="36" hidden="1" customWidth="1"/>
    <col min="2573" max="2573" width="21.375" style="36" bestFit="1" customWidth="1"/>
    <col min="2574" max="2578" width="5.625" style="36" customWidth="1"/>
    <col min="2579" max="2579" width="5.125" style="36" customWidth="1"/>
    <col min="2580" max="2580" width="25.125" style="36" customWidth="1"/>
    <col min="2581" max="2581" width="19.375" style="36" customWidth="1"/>
    <col min="2582" max="2582" width="26.875" style="36" customWidth="1"/>
    <col min="2583" max="2816" width="9" style="36"/>
    <col min="2817" max="2817" width="2.5" style="36" customWidth="1"/>
    <col min="2818" max="2818" width="17.875" style="36" customWidth="1"/>
    <col min="2819" max="2828" width="0" style="36" hidden="1" customWidth="1"/>
    <col min="2829" max="2829" width="21.375" style="36" bestFit="1" customWidth="1"/>
    <col min="2830" max="2834" width="5.625" style="36" customWidth="1"/>
    <col min="2835" max="2835" width="5.125" style="36" customWidth="1"/>
    <col min="2836" max="2836" width="25.125" style="36" customWidth="1"/>
    <col min="2837" max="2837" width="19.375" style="36" customWidth="1"/>
    <col min="2838" max="2838" width="26.875" style="36" customWidth="1"/>
    <col min="2839" max="3072" width="9" style="36"/>
    <col min="3073" max="3073" width="2.5" style="36" customWidth="1"/>
    <col min="3074" max="3074" width="17.875" style="36" customWidth="1"/>
    <col min="3075" max="3084" width="0" style="36" hidden="1" customWidth="1"/>
    <col min="3085" max="3085" width="21.375" style="36" bestFit="1" customWidth="1"/>
    <col min="3086" max="3090" width="5.625" style="36" customWidth="1"/>
    <col min="3091" max="3091" width="5.125" style="36" customWidth="1"/>
    <col min="3092" max="3092" width="25.125" style="36" customWidth="1"/>
    <col min="3093" max="3093" width="19.375" style="36" customWidth="1"/>
    <col min="3094" max="3094" width="26.875" style="36" customWidth="1"/>
    <col min="3095" max="3328" width="9" style="36"/>
    <col min="3329" max="3329" width="2.5" style="36" customWidth="1"/>
    <col min="3330" max="3330" width="17.875" style="36" customWidth="1"/>
    <col min="3331" max="3340" width="0" style="36" hidden="1" customWidth="1"/>
    <col min="3341" max="3341" width="21.375" style="36" bestFit="1" customWidth="1"/>
    <col min="3342" max="3346" width="5.625" style="36" customWidth="1"/>
    <col min="3347" max="3347" width="5.125" style="36" customWidth="1"/>
    <col min="3348" max="3348" width="25.125" style="36" customWidth="1"/>
    <col min="3349" max="3349" width="19.375" style="36" customWidth="1"/>
    <col min="3350" max="3350" width="26.875" style="36" customWidth="1"/>
    <col min="3351" max="3584" width="9" style="36"/>
    <col min="3585" max="3585" width="2.5" style="36" customWidth="1"/>
    <col min="3586" max="3586" width="17.875" style="36" customWidth="1"/>
    <col min="3587" max="3596" width="0" style="36" hidden="1" customWidth="1"/>
    <col min="3597" max="3597" width="21.375" style="36" bestFit="1" customWidth="1"/>
    <col min="3598" max="3602" width="5.625" style="36" customWidth="1"/>
    <col min="3603" max="3603" width="5.125" style="36" customWidth="1"/>
    <col min="3604" max="3604" width="25.125" style="36" customWidth="1"/>
    <col min="3605" max="3605" width="19.375" style="36" customWidth="1"/>
    <col min="3606" max="3606" width="26.875" style="36" customWidth="1"/>
    <col min="3607" max="3840" width="9" style="36"/>
    <col min="3841" max="3841" width="2.5" style="36" customWidth="1"/>
    <col min="3842" max="3842" width="17.875" style="36" customWidth="1"/>
    <col min="3843" max="3852" width="0" style="36" hidden="1" customWidth="1"/>
    <col min="3853" max="3853" width="21.375" style="36" bestFit="1" customWidth="1"/>
    <col min="3854" max="3858" width="5.625" style="36" customWidth="1"/>
    <col min="3859" max="3859" width="5.125" style="36" customWidth="1"/>
    <col min="3860" max="3860" width="25.125" style="36" customWidth="1"/>
    <col min="3861" max="3861" width="19.375" style="36" customWidth="1"/>
    <col min="3862" max="3862" width="26.875" style="36" customWidth="1"/>
    <col min="3863" max="4096" width="9" style="36"/>
    <col min="4097" max="4097" width="2.5" style="36" customWidth="1"/>
    <col min="4098" max="4098" width="17.875" style="36" customWidth="1"/>
    <col min="4099" max="4108" width="0" style="36" hidden="1" customWidth="1"/>
    <col min="4109" max="4109" width="21.375" style="36" bestFit="1" customWidth="1"/>
    <col min="4110" max="4114" width="5.625" style="36" customWidth="1"/>
    <col min="4115" max="4115" width="5.125" style="36" customWidth="1"/>
    <col min="4116" max="4116" width="25.125" style="36" customWidth="1"/>
    <col min="4117" max="4117" width="19.375" style="36" customWidth="1"/>
    <col min="4118" max="4118" width="26.875" style="36" customWidth="1"/>
    <col min="4119" max="4352" width="9" style="36"/>
    <col min="4353" max="4353" width="2.5" style="36" customWidth="1"/>
    <col min="4354" max="4354" width="17.875" style="36" customWidth="1"/>
    <col min="4355" max="4364" width="0" style="36" hidden="1" customWidth="1"/>
    <col min="4365" max="4365" width="21.375" style="36" bestFit="1" customWidth="1"/>
    <col min="4366" max="4370" width="5.625" style="36" customWidth="1"/>
    <col min="4371" max="4371" width="5.125" style="36" customWidth="1"/>
    <col min="4372" max="4372" width="25.125" style="36" customWidth="1"/>
    <col min="4373" max="4373" width="19.375" style="36" customWidth="1"/>
    <col min="4374" max="4374" width="26.875" style="36" customWidth="1"/>
    <col min="4375" max="4608" width="9" style="36"/>
    <col min="4609" max="4609" width="2.5" style="36" customWidth="1"/>
    <col min="4610" max="4610" width="17.875" style="36" customWidth="1"/>
    <col min="4611" max="4620" width="0" style="36" hidden="1" customWidth="1"/>
    <col min="4621" max="4621" width="21.375" style="36" bestFit="1" customWidth="1"/>
    <col min="4622" max="4626" width="5.625" style="36" customWidth="1"/>
    <col min="4627" max="4627" width="5.125" style="36" customWidth="1"/>
    <col min="4628" max="4628" width="25.125" style="36" customWidth="1"/>
    <col min="4629" max="4629" width="19.375" style="36" customWidth="1"/>
    <col min="4630" max="4630" width="26.875" style="36" customWidth="1"/>
    <col min="4631" max="4864" width="9" style="36"/>
    <col min="4865" max="4865" width="2.5" style="36" customWidth="1"/>
    <col min="4866" max="4866" width="17.875" style="36" customWidth="1"/>
    <col min="4867" max="4876" width="0" style="36" hidden="1" customWidth="1"/>
    <col min="4877" max="4877" width="21.375" style="36" bestFit="1" customWidth="1"/>
    <col min="4878" max="4882" width="5.625" style="36" customWidth="1"/>
    <col min="4883" max="4883" width="5.125" style="36" customWidth="1"/>
    <col min="4884" max="4884" width="25.125" style="36" customWidth="1"/>
    <col min="4885" max="4885" width="19.375" style="36" customWidth="1"/>
    <col min="4886" max="4886" width="26.875" style="36" customWidth="1"/>
    <col min="4887" max="5120" width="9" style="36"/>
    <col min="5121" max="5121" width="2.5" style="36" customWidth="1"/>
    <col min="5122" max="5122" width="17.875" style="36" customWidth="1"/>
    <col min="5123" max="5132" width="0" style="36" hidden="1" customWidth="1"/>
    <col min="5133" max="5133" width="21.375" style="36" bestFit="1" customWidth="1"/>
    <col min="5134" max="5138" width="5.625" style="36" customWidth="1"/>
    <col min="5139" max="5139" width="5.125" style="36" customWidth="1"/>
    <col min="5140" max="5140" width="25.125" style="36" customWidth="1"/>
    <col min="5141" max="5141" width="19.375" style="36" customWidth="1"/>
    <col min="5142" max="5142" width="26.875" style="36" customWidth="1"/>
    <col min="5143" max="5376" width="9" style="36"/>
    <col min="5377" max="5377" width="2.5" style="36" customWidth="1"/>
    <col min="5378" max="5378" width="17.875" style="36" customWidth="1"/>
    <col min="5379" max="5388" width="0" style="36" hidden="1" customWidth="1"/>
    <col min="5389" max="5389" width="21.375" style="36" bestFit="1" customWidth="1"/>
    <col min="5390" max="5394" width="5.625" style="36" customWidth="1"/>
    <col min="5395" max="5395" width="5.125" style="36" customWidth="1"/>
    <col min="5396" max="5396" width="25.125" style="36" customWidth="1"/>
    <col min="5397" max="5397" width="19.375" style="36" customWidth="1"/>
    <col min="5398" max="5398" width="26.875" style="36" customWidth="1"/>
    <col min="5399" max="5632" width="9" style="36"/>
    <col min="5633" max="5633" width="2.5" style="36" customWidth="1"/>
    <col min="5634" max="5634" width="17.875" style="36" customWidth="1"/>
    <col min="5635" max="5644" width="0" style="36" hidden="1" customWidth="1"/>
    <col min="5645" max="5645" width="21.375" style="36" bestFit="1" customWidth="1"/>
    <col min="5646" max="5650" width="5.625" style="36" customWidth="1"/>
    <col min="5651" max="5651" width="5.125" style="36" customWidth="1"/>
    <col min="5652" max="5652" width="25.125" style="36" customWidth="1"/>
    <col min="5653" max="5653" width="19.375" style="36" customWidth="1"/>
    <col min="5654" max="5654" width="26.875" style="36" customWidth="1"/>
    <col min="5655" max="5888" width="9" style="36"/>
    <col min="5889" max="5889" width="2.5" style="36" customWidth="1"/>
    <col min="5890" max="5890" width="17.875" style="36" customWidth="1"/>
    <col min="5891" max="5900" width="0" style="36" hidden="1" customWidth="1"/>
    <col min="5901" max="5901" width="21.375" style="36" bestFit="1" customWidth="1"/>
    <col min="5902" max="5906" width="5.625" style="36" customWidth="1"/>
    <col min="5907" max="5907" width="5.125" style="36" customWidth="1"/>
    <col min="5908" max="5908" width="25.125" style="36" customWidth="1"/>
    <col min="5909" max="5909" width="19.375" style="36" customWidth="1"/>
    <col min="5910" max="5910" width="26.875" style="36" customWidth="1"/>
    <col min="5911" max="6144" width="9" style="36"/>
    <col min="6145" max="6145" width="2.5" style="36" customWidth="1"/>
    <col min="6146" max="6146" width="17.875" style="36" customWidth="1"/>
    <col min="6147" max="6156" width="0" style="36" hidden="1" customWidth="1"/>
    <col min="6157" max="6157" width="21.375" style="36" bestFit="1" customWidth="1"/>
    <col min="6158" max="6162" width="5.625" style="36" customWidth="1"/>
    <col min="6163" max="6163" width="5.125" style="36" customWidth="1"/>
    <col min="6164" max="6164" width="25.125" style="36" customWidth="1"/>
    <col min="6165" max="6165" width="19.375" style="36" customWidth="1"/>
    <col min="6166" max="6166" width="26.875" style="36" customWidth="1"/>
    <col min="6167" max="6400" width="9" style="36"/>
    <col min="6401" max="6401" width="2.5" style="36" customWidth="1"/>
    <col min="6402" max="6402" width="17.875" style="36" customWidth="1"/>
    <col min="6403" max="6412" width="0" style="36" hidden="1" customWidth="1"/>
    <col min="6413" max="6413" width="21.375" style="36" bestFit="1" customWidth="1"/>
    <col min="6414" max="6418" width="5.625" style="36" customWidth="1"/>
    <col min="6419" max="6419" width="5.125" style="36" customWidth="1"/>
    <col min="6420" max="6420" width="25.125" style="36" customWidth="1"/>
    <col min="6421" max="6421" width="19.375" style="36" customWidth="1"/>
    <col min="6422" max="6422" width="26.875" style="36" customWidth="1"/>
    <col min="6423" max="6656" width="9" style="36"/>
    <col min="6657" max="6657" width="2.5" style="36" customWidth="1"/>
    <col min="6658" max="6658" width="17.875" style="36" customWidth="1"/>
    <col min="6659" max="6668" width="0" style="36" hidden="1" customWidth="1"/>
    <col min="6669" max="6669" width="21.375" style="36" bestFit="1" customWidth="1"/>
    <col min="6670" max="6674" width="5.625" style="36" customWidth="1"/>
    <col min="6675" max="6675" width="5.125" style="36" customWidth="1"/>
    <col min="6676" max="6676" width="25.125" style="36" customWidth="1"/>
    <col min="6677" max="6677" width="19.375" style="36" customWidth="1"/>
    <col min="6678" max="6678" width="26.875" style="36" customWidth="1"/>
    <col min="6679" max="6912" width="9" style="36"/>
    <col min="6913" max="6913" width="2.5" style="36" customWidth="1"/>
    <col min="6914" max="6914" width="17.875" style="36" customWidth="1"/>
    <col min="6915" max="6924" width="0" style="36" hidden="1" customWidth="1"/>
    <col min="6925" max="6925" width="21.375" style="36" bestFit="1" customWidth="1"/>
    <col min="6926" max="6930" width="5.625" style="36" customWidth="1"/>
    <col min="6931" max="6931" width="5.125" style="36" customWidth="1"/>
    <col min="6932" max="6932" width="25.125" style="36" customWidth="1"/>
    <col min="6933" max="6933" width="19.375" style="36" customWidth="1"/>
    <col min="6934" max="6934" width="26.875" style="36" customWidth="1"/>
    <col min="6935" max="7168" width="9" style="36"/>
    <col min="7169" max="7169" width="2.5" style="36" customWidth="1"/>
    <col min="7170" max="7170" width="17.875" style="36" customWidth="1"/>
    <col min="7171" max="7180" width="0" style="36" hidden="1" customWidth="1"/>
    <col min="7181" max="7181" width="21.375" style="36" bestFit="1" customWidth="1"/>
    <col min="7182" max="7186" width="5.625" style="36" customWidth="1"/>
    <col min="7187" max="7187" width="5.125" style="36" customWidth="1"/>
    <col min="7188" max="7188" width="25.125" style="36" customWidth="1"/>
    <col min="7189" max="7189" width="19.375" style="36" customWidth="1"/>
    <col min="7190" max="7190" width="26.875" style="36" customWidth="1"/>
    <col min="7191" max="7424" width="9" style="36"/>
    <col min="7425" max="7425" width="2.5" style="36" customWidth="1"/>
    <col min="7426" max="7426" width="17.875" style="36" customWidth="1"/>
    <col min="7427" max="7436" width="0" style="36" hidden="1" customWidth="1"/>
    <col min="7437" max="7437" width="21.375" style="36" bestFit="1" customWidth="1"/>
    <col min="7438" max="7442" width="5.625" style="36" customWidth="1"/>
    <col min="7443" max="7443" width="5.125" style="36" customWidth="1"/>
    <col min="7444" max="7444" width="25.125" style="36" customWidth="1"/>
    <col min="7445" max="7445" width="19.375" style="36" customWidth="1"/>
    <col min="7446" max="7446" width="26.875" style="36" customWidth="1"/>
    <col min="7447" max="7680" width="9" style="36"/>
    <col min="7681" max="7681" width="2.5" style="36" customWidth="1"/>
    <col min="7682" max="7682" width="17.875" style="36" customWidth="1"/>
    <col min="7683" max="7692" width="0" style="36" hidden="1" customWidth="1"/>
    <col min="7693" max="7693" width="21.375" style="36" bestFit="1" customWidth="1"/>
    <col min="7694" max="7698" width="5.625" style="36" customWidth="1"/>
    <col min="7699" max="7699" width="5.125" style="36" customWidth="1"/>
    <col min="7700" max="7700" width="25.125" style="36" customWidth="1"/>
    <col min="7701" max="7701" width="19.375" style="36" customWidth="1"/>
    <col min="7702" max="7702" width="26.875" style="36" customWidth="1"/>
    <col min="7703" max="7936" width="9" style="36"/>
    <col min="7937" max="7937" width="2.5" style="36" customWidth="1"/>
    <col min="7938" max="7938" width="17.875" style="36" customWidth="1"/>
    <col min="7939" max="7948" width="0" style="36" hidden="1" customWidth="1"/>
    <col min="7949" max="7949" width="21.375" style="36" bestFit="1" customWidth="1"/>
    <col min="7950" max="7954" width="5.625" style="36" customWidth="1"/>
    <col min="7955" max="7955" width="5.125" style="36" customWidth="1"/>
    <col min="7956" max="7956" width="25.125" style="36" customWidth="1"/>
    <col min="7957" max="7957" width="19.375" style="36" customWidth="1"/>
    <col min="7958" max="7958" width="26.875" style="36" customWidth="1"/>
    <col min="7959" max="8192" width="9" style="36"/>
    <col min="8193" max="8193" width="2.5" style="36" customWidth="1"/>
    <col min="8194" max="8194" width="17.875" style="36" customWidth="1"/>
    <col min="8195" max="8204" width="0" style="36" hidden="1" customWidth="1"/>
    <col min="8205" max="8205" width="21.375" style="36" bestFit="1" customWidth="1"/>
    <col min="8206" max="8210" width="5.625" style="36" customWidth="1"/>
    <col min="8211" max="8211" width="5.125" style="36" customWidth="1"/>
    <col min="8212" max="8212" width="25.125" style="36" customWidth="1"/>
    <col min="8213" max="8213" width="19.375" style="36" customWidth="1"/>
    <col min="8214" max="8214" width="26.875" style="36" customWidth="1"/>
    <col min="8215" max="8448" width="9" style="36"/>
    <col min="8449" max="8449" width="2.5" style="36" customWidth="1"/>
    <col min="8450" max="8450" width="17.875" style="36" customWidth="1"/>
    <col min="8451" max="8460" width="0" style="36" hidden="1" customWidth="1"/>
    <col min="8461" max="8461" width="21.375" style="36" bestFit="1" customWidth="1"/>
    <col min="8462" max="8466" width="5.625" style="36" customWidth="1"/>
    <col min="8467" max="8467" width="5.125" style="36" customWidth="1"/>
    <col min="8468" max="8468" width="25.125" style="36" customWidth="1"/>
    <col min="8469" max="8469" width="19.375" style="36" customWidth="1"/>
    <col min="8470" max="8470" width="26.875" style="36" customWidth="1"/>
    <col min="8471" max="8704" width="9" style="36"/>
    <col min="8705" max="8705" width="2.5" style="36" customWidth="1"/>
    <col min="8706" max="8706" width="17.875" style="36" customWidth="1"/>
    <col min="8707" max="8716" width="0" style="36" hidden="1" customWidth="1"/>
    <col min="8717" max="8717" width="21.375" style="36" bestFit="1" customWidth="1"/>
    <col min="8718" max="8722" width="5.625" style="36" customWidth="1"/>
    <col min="8723" max="8723" width="5.125" style="36" customWidth="1"/>
    <col min="8724" max="8724" width="25.125" style="36" customWidth="1"/>
    <col min="8725" max="8725" width="19.375" style="36" customWidth="1"/>
    <col min="8726" max="8726" width="26.875" style="36" customWidth="1"/>
    <col min="8727" max="8960" width="9" style="36"/>
    <col min="8961" max="8961" width="2.5" style="36" customWidth="1"/>
    <col min="8962" max="8962" width="17.875" style="36" customWidth="1"/>
    <col min="8963" max="8972" width="0" style="36" hidden="1" customWidth="1"/>
    <col min="8973" max="8973" width="21.375" style="36" bestFit="1" customWidth="1"/>
    <col min="8974" max="8978" width="5.625" style="36" customWidth="1"/>
    <col min="8979" max="8979" width="5.125" style="36" customWidth="1"/>
    <col min="8980" max="8980" width="25.125" style="36" customWidth="1"/>
    <col min="8981" max="8981" width="19.375" style="36" customWidth="1"/>
    <col min="8982" max="8982" width="26.875" style="36" customWidth="1"/>
    <col min="8983" max="9216" width="9" style="36"/>
    <col min="9217" max="9217" width="2.5" style="36" customWidth="1"/>
    <col min="9218" max="9218" width="17.875" style="36" customWidth="1"/>
    <col min="9219" max="9228" width="0" style="36" hidden="1" customWidth="1"/>
    <col min="9229" max="9229" width="21.375" style="36" bestFit="1" customWidth="1"/>
    <col min="9230" max="9234" width="5.625" style="36" customWidth="1"/>
    <col min="9235" max="9235" width="5.125" style="36" customWidth="1"/>
    <col min="9236" max="9236" width="25.125" style="36" customWidth="1"/>
    <col min="9237" max="9237" width="19.375" style="36" customWidth="1"/>
    <col min="9238" max="9238" width="26.875" style="36" customWidth="1"/>
    <col min="9239" max="9472" width="9" style="36"/>
    <col min="9473" max="9473" width="2.5" style="36" customWidth="1"/>
    <col min="9474" max="9474" width="17.875" style="36" customWidth="1"/>
    <col min="9475" max="9484" width="0" style="36" hidden="1" customWidth="1"/>
    <col min="9485" max="9485" width="21.375" style="36" bestFit="1" customWidth="1"/>
    <col min="9486" max="9490" width="5.625" style="36" customWidth="1"/>
    <col min="9491" max="9491" width="5.125" style="36" customWidth="1"/>
    <col min="9492" max="9492" width="25.125" style="36" customWidth="1"/>
    <col min="9493" max="9493" width="19.375" style="36" customWidth="1"/>
    <col min="9494" max="9494" width="26.875" style="36" customWidth="1"/>
    <col min="9495" max="9728" width="9" style="36"/>
    <col min="9729" max="9729" width="2.5" style="36" customWidth="1"/>
    <col min="9730" max="9730" width="17.875" style="36" customWidth="1"/>
    <col min="9731" max="9740" width="0" style="36" hidden="1" customWidth="1"/>
    <col min="9741" max="9741" width="21.375" style="36" bestFit="1" customWidth="1"/>
    <col min="9742" max="9746" width="5.625" style="36" customWidth="1"/>
    <col min="9747" max="9747" width="5.125" style="36" customWidth="1"/>
    <col min="9748" max="9748" width="25.125" style="36" customWidth="1"/>
    <col min="9749" max="9749" width="19.375" style="36" customWidth="1"/>
    <col min="9750" max="9750" width="26.875" style="36" customWidth="1"/>
    <col min="9751" max="9984" width="9" style="36"/>
    <col min="9985" max="9985" width="2.5" style="36" customWidth="1"/>
    <col min="9986" max="9986" width="17.875" style="36" customWidth="1"/>
    <col min="9987" max="9996" width="0" style="36" hidden="1" customWidth="1"/>
    <col min="9997" max="9997" width="21.375" style="36" bestFit="1" customWidth="1"/>
    <col min="9998" max="10002" width="5.625" style="36" customWidth="1"/>
    <col min="10003" max="10003" width="5.125" style="36" customWidth="1"/>
    <col min="10004" max="10004" width="25.125" style="36" customWidth="1"/>
    <col min="10005" max="10005" width="19.375" style="36" customWidth="1"/>
    <col min="10006" max="10006" width="26.875" style="36" customWidth="1"/>
    <col min="10007" max="10240" width="9" style="36"/>
    <col min="10241" max="10241" width="2.5" style="36" customWidth="1"/>
    <col min="10242" max="10242" width="17.875" style="36" customWidth="1"/>
    <col min="10243" max="10252" width="0" style="36" hidden="1" customWidth="1"/>
    <col min="10253" max="10253" width="21.375" style="36" bestFit="1" customWidth="1"/>
    <col min="10254" max="10258" width="5.625" style="36" customWidth="1"/>
    <col min="10259" max="10259" width="5.125" style="36" customWidth="1"/>
    <col min="10260" max="10260" width="25.125" style="36" customWidth="1"/>
    <col min="10261" max="10261" width="19.375" style="36" customWidth="1"/>
    <col min="10262" max="10262" width="26.875" style="36" customWidth="1"/>
    <col min="10263" max="10496" width="9" style="36"/>
    <col min="10497" max="10497" width="2.5" style="36" customWidth="1"/>
    <col min="10498" max="10498" width="17.875" style="36" customWidth="1"/>
    <col min="10499" max="10508" width="0" style="36" hidden="1" customWidth="1"/>
    <col min="10509" max="10509" width="21.375" style="36" bestFit="1" customWidth="1"/>
    <col min="10510" max="10514" width="5.625" style="36" customWidth="1"/>
    <col min="10515" max="10515" width="5.125" style="36" customWidth="1"/>
    <col min="10516" max="10516" width="25.125" style="36" customWidth="1"/>
    <col min="10517" max="10517" width="19.375" style="36" customWidth="1"/>
    <col min="10518" max="10518" width="26.875" style="36" customWidth="1"/>
    <col min="10519" max="10752" width="9" style="36"/>
    <col min="10753" max="10753" width="2.5" style="36" customWidth="1"/>
    <col min="10754" max="10754" width="17.875" style="36" customWidth="1"/>
    <col min="10755" max="10764" width="0" style="36" hidden="1" customWidth="1"/>
    <col min="10765" max="10765" width="21.375" style="36" bestFit="1" customWidth="1"/>
    <col min="10766" max="10770" width="5.625" style="36" customWidth="1"/>
    <col min="10771" max="10771" width="5.125" style="36" customWidth="1"/>
    <col min="10772" max="10772" width="25.125" style="36" customWidth="1"/>
    <col min="10773" max="10773" width="19.375" style="36" customWidth="1"/>
    <col min="10774" max="10774" width="26.875" style="36" customWidth="1"/>
    <col min="10775" max="11008" width="9" style="36"/>
    <col min="11009" max="11009" width="2.5" style="36" customWidth="1"/>
    <col min="11010" max="11010" width="17.875" style="36" customWidth="1"/>
    <col min="11011" max="11020" width="0" style="36" hidden="1" customWidth="1"/>
    <col min="11021" max="11021" width="21.375" style="36" bestFit="1" customWidth="1"/>
    <col min="11022" max="11026" width="5.625" style="36" customWidth="1"/>
    <col min="11027" max="11027" width="5.125" style="36" customWidth="1"/>
    <col min="11028" max="11028" width="25.125" style="36" customWidth="1"/>
    <col min="11029" max="11029" width="19.375" style="36" customWidth="1"/>
    <col min="11030" max="11030" width="26.875" style="36" customWidth="1"/>
    <col min="11031" max="11264" width="9" style="36"/>
    <col min="11265" max="11265" width="2.5" style="36" customWidth="1"/>
    <col min="11266" max="11266" width="17.875" style="36" customWidth="1"/>
    <col min="11267" max="11276" width="0" style="36" hidden="1" customWidth="1"/>
    <col min="11277" max="11277" width="21.375" style="36" bestFit="1" customWidth="1"/>
    <col min="11278" max="11282" width="5.625" style="36" customWidth="1"/>
    <col min="11283" max="11283" width="5.125" style="36" customWidth="1"/>
    <col min="11284" max="11284" width="25.125" style="36" customWidth="1"/>
    <col min="11285" max="11285" width="19.375" style="36" customWidth="1"/>
    <col min="11286" max="11286" width="26.875" style="36" customWidth="1"/>
    <col min="11287" max="11520" width="9" style="36"/>
    <col min="11521" max="11521" width="2.5" style="36" customWidth="1"/>
    <col min="11522" max="11522" width="17.875" style="36" customWidth="1"/>
    <col min="11523" max="11532" width="0" style="36" hidden="1" customWidth="1"/>
    <col min="11533" max="11533" width="21.375" style="36" bestFit="1" customWidth="1"/>
    <col min="11534" max="11538" width="5.625" style="36" customWidth="1"/>
    <col min="11539" max="11539" width="5.125" style="36" customWidth="1"/>
    <col min="11540" max="11540" width="25.125" style="36" customWidth="1"/>
    <col min="11541" max="11541" width="19.375" style="36" customWidth="1"/>
    <col min="11542" max="11542" width="26.875" style="36" customWidth="1"/>
    <col min="11543" max="11776" width="9" style="36"/>
    <col min="11777" max="11777" width="2.5" style="36" customWidth="1"/>
    <col min="11778" max="11778" width="17.875" style="36" customWidth="1"/>
    <col min="11779" max="11788" width="0" style="36" hidden="1" customWidth="1"/>
    <col min="11789" max="11789" width="21.375" style="36" bestFit="1" customWidth="1"/>
    <col min="11790" max="11794" width="5.625" style="36" customWidth="1"/>
    <col min="11795" max="11795" width="5.125" style="36" customWidth="1"/>
    <col min="11796" max="11796" width="25.125" style="36" customWidth="1"/>
    <col min="11797" max="11797" width="19.375" style="36" customWidth="1"/>
    <col min="11798" max="11798" width="26.875" style="36" customWidth="1"/>
    <col min="11799" max="12032" width="9" style="36"/>
    <col min="12033" max="12033" width="2.5" style="36" customWidth="1"/>
    <col min="12034" max="12034" width="17.875" style="36" customWidth="1"/>
    <col min="12035" max="12044" width="0" style="36" hidden="1" customWidth="1"/>
    <col min="12045" max="12045" width="21.375" style="36" bestFit="1" customWidth="1"/>
    <col min="12046" max="12050" width="5.625" style="36" customWidth="1"/>
    <col min="12051" max="12051" width="5.125" style="36" customWidth="1"/>
    <col min="12052" max="12052" width="25.125" style="36" customWidth="1"/>
    <col min="12053" max="12053" width="19.375" style="36" customWidth="1"/>
    <col min="12054" max="12054" width="26.875" style="36" customWidth="1"/>
    <col min="12055" max="12288" width="9" style="36"/>
    <col min="12289" max="12289" width="2.5" style="36" customWidth="1"/>
    <col min="12290" max="12290" width="17.875" style="36" customWidth="1"/>
    <col min="12291" max="12300" width="0" style="36" hidden="1" customWidth="1"/>
    <col min="12301" max="12301" width="21.375" style="36" bestFit="1" customWidth="1"/>
    <col min="12302" max="12306" width="5.625" style="36" customWidth="1"/>
    <col min="12307" max="12307" width="5.125" style="36" customWidth="1"/>
    <col min="12308" max="12308" width="25.125" style="36" customWidth="1"/>
    <col min="12309" max="12309" width="19.375" style="36" customWidth="1"/>
    <col min="12310" max="12310" width="26.875" style="36" customWidth="1"/>
    <col min="12311" max="12544" width="9" style="36"/>
    <col min="12545" max="12545" width="2.5" style="36" customWidth="1"/>
    <col min="12546" max="12546" width="17.875" style="36" customWidth="1"/>
    <col min="12547" max="12556" width="0" style="36" hidden="1" customWidth="1"/>
    <col min="12557" max="12557" width="21.375" style="36" bestFit="1" customWidth="1"/>
    <col min="12558" max="12562" width="5.625" style="36" customWidth="1"/>
    <col min="12563" max="12563" width="5.125" style="36" customWidth="1"/>
    <col min="12564" max="12564" width="25.125" style="36" customWidth="1"/>
    <col min="12565" max="12565" width="19.375" style="36" customWidth="1"/>
    <col min="12566" max="12566" width="26.875" style="36" customWidth="1"/>
    <col min="12567" max="12800" width="9" style="36"/>
    <col min="12801" max="12801" width="2.5" style="36" customWidth="1"/>
    <col min="12802" max="12802" width="17.875" style="36" customWidth="1"/>
    <col min="12803" max="12812" width="0" style="36" hidden="1" customWidth="1"/>
    <col min="12813" max="12813" width="21.375" style="36" bestFit="1" customWidth="1"/>
    <col min="12814" max="12818" width="5.625" style="36" customWidth="1"/>
    <col min="12819" max="12819" width="5.125" style="36" customWidth="1"/>
    <col min="12820" max="12820" width="25.125" style="36" customWidth="1"/>
    <col min="12821" max="12821" width="19.375" style="36" customWidth="1"/>
    <col min="12822" max="12822" width="26.875" style="36" customWidth="1"/>
    <col min="12823" max="13056" width="9" style="36"/>
    <col min="13057" max="13057" width="2.5" style="36" customWidth="1"/>
    <col min="13058" max="13058" width="17.875" style="36" customWidth="1"/>
    <col min="13059" max="13068" width="0" style="36" hidden="1" customWidth="1"/>
    <col min="13069" max="13069" width="21.375" style="36" bestFit="1" customWidth="1"/>
    <col min="13070" max="13074" width="5.625" style="36" customWidth="1"/>
    <col min="13075" max="13075" width="5.125" style="36" customWidth="1"/>
    <col min="13076" max="13076" width="25.125" style="36" customWidth="1"/>
    <col min="13077" max="13077" width="19.375" style="36" customWidth="1"/>
    <col min="13078" max="13078" width="26.875" style="36" customWidth="1"/>
    <col min="13079" max="13312" width="9" style="36"/>
    <col min="13313" max="13313" width="2.5" style="36" customWidth="1"/>
    <col min="13314" max="13314" width="17.875" style="36" customWidth="1"/>
    <col min="13315" max="13324" width="0" style="36" hidden="1" customWidth="1"/>
    <col min="13325" max="13325" width="21.375" style="36" bestFit="1" customWidth="1"/>
    <col min="13326" max="13330" width="5.625" style="36" customWidth="1"/>
    <col min="13331" max="13331" width="5.125" style="36" customWidth="1"/>
    <col min="13332" max="13332" width="25.125" style="36" customWidth="1"/>
    <col min="13333" max="13333" width="19.375" style="36" customWidth="1"/>
    <col min="13334" max="13334" width="26.875" style="36" customWidth="1"/>
    <col min="13335" max="13568" width="9" style="36"/>
    <col min="13569" max="13569" width="2.5" style="36" customWidth="1"/>
    <col min="13570" max="13570" width="17.875" style="36" customWidth="1"/>
    <col min="13571" max="13580" width="0" style="36" hidden="1" customWidth="1"/>
    <col min="13581" max="13581" width="21.375" style="36" bestFit="1" customWidth="1"/>
    <col min="13582" max="13586" width="5.625" style="36" customWidth="1"/>
    <col min="13587" max="13587" width="5.125" style="36" customWidth="1"/>
    <col min="13588" max="13588" width="25.125" style="36" customWidth="1"/>
    <col min="13589" max="13589" width="19.375" style="36" customWidth="1"/>
    <col min="13590" max="13590" width="26.875" style="36" customWidth="1"/>
    <col min="13591" max="13824" width="9" style="36"/>
    <col min="13825" max="13825" width="2.5" style="36" customWidth="1"/>
    <col min="13826" max="13826" width="17.875" style="36" customWidth="1"/>
    <col min="13827" max="13836" width="0" style="36" hidden="1" customWidth="1"/>
    <col min="13837" max="13837" width="21.375" style="36" bestFit="1" customWidth="1"/>
    <col min="13838" max="13842" width="5.625" style="36" customWidth="1"/>
    <col min="13843" max="13843" width="5.125" style="36" customWidth="1"/>
    <col min="13844" max="13844" width="25.125" style="36" customWidth="1"/>
    <col min="13845" max="13845" width="19.375" style="36" customWidth="1"/>
    <col min="13846" max="13846" width="26.875" style="36" customWidth="1"/>
    <col min="13847" max="14080" width="9" style="36"/>
    <col min="14081" max="14081" width="2.5" style="36" customWidth="1"/>
    <col min="14082" max="14082" width="17.875" style="36" customWidth="1"/>
    <col min="14083" max="14092" width="0" style="36" hidden="1" customWidth="1"/>
    <col min="14093" max="14093" width="21.375" style="36" bestFit="1" customWidth="1"/>
    <col min="14094" max="14098" width="5.625" style="36" customWidth="1"/>
    <col min="14099" max="14099" width="5.125" style="36" customWidth="1"/>
    <col min="14100" max="14100" width="25.125" style="36" customWidth="1"/>
    <col min="14101" max="14101" width="19.375" style="36" customWidth="1"/>
    <col min="14102" max="14102" width="26.875" style="36" customWidth="1"/>
    <col min="14103" max="14336" width="9" style="36"/>
    <col min="14337" max="14337" width="2.5" style="36" customWidth="1"/>
    <col min="14338" max="14338" width="17.875" style="36" customWidth="1"/>
    <col min="14339" max="14348" width="0" style="36" hidden="1" customWidth="1"/>
    <col min="14349" max="14349" width="21.375" style="36" bestFit="1" customWidth="1"/>
    <col min="14350" max="14354" width="5.625" style="36" customWidth="1"/>
    <col min="14355" max="14355" width="5.125" style="36" customWidth="1"/>
    <col min="14356" max="14356" width="25.125" style="36" customWidth="1"/>
    <col min="14357" max="14357" width="19.375" style="36" customWidth="1"/>
    <col min="14358" max="14358" width="26.875" style="36" customWidth="1"/>
    <col min="14359" max="14592" width="9" style="36"/>
    <col min="14593" max="14593" width="2.5" style="36" customWidth="1"/>
    <col min="14594" max="14594" width="17.875" style="36" customWidth="1"/>
    <col min="14595" max="14604" width="0" style="36" hidden="1" customWidth="1"/>
    <col min="14605" max="14605" width="21.375" style="36" bestFit="1" customWidth="1"/>
    <col min="14606" max="14610" width="5.625" style="36" customWidth="1"/>
    <col min="14611" max="14611" width="5.125" style="36" customWidth="1"/>
    <col min="14612" max="14612" width="25.125" style="36" customWidth="1"/>
    <col min="14613" max="14613" width="19.375" style="36" customWidth="1"/>
    <col min="14614" max="14614" width="26.875" style="36" customWidth="1"/>
    <col min="14615" max="14848" width="9" style="36"/>
    <col min="14849" max="14849" width="2.5" style="36" customWidth="1"/>
    <col min="14850" max="14850" width="17.875" style="36" customWidth="1"/>
    <col min="14851" max="14860" width="0" style="36" hidden="1" customWidth="1"/>
    <col min="14861" max="14861" width="21.375" style="36" bestFit="1" customWidth="1"/>
    <col min="14862" max="14866" width="5.625" style="36" customWidth="1"/>
    <col min="14867" max="14867" width="5.125" style="36" customWidth="1"/>
    <col min="14868" max="14868" width="25.125" style="36" customWidth="1"/>
    <col min="14869" max="14869" width="19.375" style="36" customWidth="1"/>
    <col min="14870" max="14870" width="26.875" style="36" customWidth="1"/>
    <col min="14871" max="15104" width="9" style="36"/>
    <col min="15105" max="15105" width="2.5" style="36" customWidth="1"/>
    <col min="15106" max="15106" width="17.875" style="36" customWidth="1"/>
    <col min="15107" max="15116" width="0" style="36" hidden="1" customWidth="1"/>
    <col min="15117" max="15117" width="21.375" style="36" bestFit="1" customWidth="1"/>
    <col min="15118" max="15122" width="5.625" style="36" customWidth="1"/>
    <col min="15123" max="15123" width="5.125" style="36" customWidth="1"/>
    <col min="15124" max="15124" width="25.125" style="36" customWidth="1"/>
    <col min="15125" max="15125" width="19.375" style="36" customWidth="1"/>
    <col min="15126" max="15126" width="26.875" style="36" customWidth="1"/>
    <col min="15127" max="15360" width="9" style="36"/>
    <col min="15361" max="15361" width="2.5" style="36" customWidth="1"/>
    <col min="15362" max="15362" width="17.875" style="36" customWidth="1"/>
    <col min="15363" max="15372" width="0" style="36" hidden="1" customWidth="1"/>
    <col min="15373" max="15373" width="21.375" style="36" bestFit="1" customWidth="1"/>
    <col min="15374" max="15378" width="5.625" style="36" customWidth="1"/>
    <col min="15379" max="15379" width="5.125" style="36" customWidth="1"/>
    <col min="15380" max="15380" width="25.125" style="36" customWidth="1"/>
    <col min="15381" max="15381" width="19.375" style="36" customWidth="1"/>
    <col min="15382" max="15382" width="26.875" style="36" customWidth="1"/>
    <col min="15383" max="15616" width="9" style="36"/>
    <col min="15617" max="15617" width="2.5" style="36" customWidth="1"/>
    <col min="15618" max="15618" width="17.875" style="36" customWidth="1"/>
    <col min="15619" max="15628" width="0" style="36" hidden="1" customWidth="1"/>
    <col min="15629" max="15629" width="21.375" style="36" bestFit="1" customWidth="1"/>
    <col min="15630" max="15634" width="5.625" style="36" customWidth="1"/>
    <col min="15635" max="15635" width="5.125" style="36" customWidth="1"/>
    <col min="15636" max="15636" width="25.125" style="36" customWidth="1"/>
    <col min="15637" max="15637" width="19.375" style="36" customWidth="1"/>
    <col min="15638" max="15638" width="26.875" style="36" customWidth="1"/>
    <col min="15639" max="15872" width="9" style="36"/>
    <col min="15873" max="15873" width="2.5" style="36" customWidth="1"/>
    <col min="15874" max="15874" width="17.875" style="36" customWidth="1"/>
    <col min="15875" max="15884" width="0" style="36" hidden="1" customWidth="1"/>
    <col min="15885" max="15885" width="21.375" style="36" bestFit="1" customWidth="1"/>
    <col min="15886" max="15890" width="5.625" style="36" customWidth="1"/>
    <col min="15891" max="15891" width="5.125" style="36" customWidth="1"/>
    <col min="15892" max="15892" width="25.125" style="36" customWidth="1"/>
    <col min="15893" max="15893" width="19.375" style="36" customWidth="1"/>
    <col min="15894" max="15894" width="26.875" style="36" customWidth="1"/>
    <col min="15895" max="16128" width="9" style="36"/>
    <col min="16129" max="16129" width="2.5" style="36" customWidth="1"/>
    <col min="16130" max="16130" width="17.875" style="36" customWidth="1"/>
    <col min="16131" max="16140" width="0" style="36" hidden="1" customWidth="1"/>
    <col min="16141" max="16141" width="21.375" style="36" bestFit="1" customWidth="1"/>
    <col min="16142" max="16146" width="5.625" style="36" customWidth="1"/>
    <col min="16147" max="16147" width="5.125" style="36" customWidth="1"/>
    <col min="16148" max="16148" width="25.125" style="36" customWidth="1"/>
    <col min="16149" max="16149" width="19.375" style="36" customWidth="1"/>
    <col min="16150" max="16150" width="26.875" style="36" customWidth="1"/>
    <col min="16151" max="16384" width="9" style="36"/>
  </cols>
  <sheetData>
    <row r="1" spans="1:22" x14ac:dyDescent="0.4">
      <c r="A1" s="33"/>
      <c r="B1" s="33"/>
      <c r="C1" s="34"/>
      <c r="D1" s="35"/>
    </row>
    <row r="2" spans="1:22" ht="5.25" customHeight="1" thickBot="1" x14ac:dyDescent="0.45">
      <c r="A2" s="33"/>
      <c r="B2" s="33"/>
      <c r="C2" s="34"/>
      <c r="D2" s="35"/>
      <c r="E2" s="33"/>
      <c r="F2" s="33"/>
      <c r="G2" s="33"/>
      <c r="H2" s="33"/>
      <c r="J2" s="33"/>
      <c r="K2" s="33"/>
      <c r="L2" s="34"/>
      <c r="M2" s="35"/>
      <c r="O2" s="38"/>
      <c r="P2" s="33"/>
      <c r="Q2" s="33"/>
      <c r="R2" s="33"/>
      <c r="S2" s="33"/>
      <c r="T2" s="33"/>
      <c r="U2" s="33"/>
      <c r="V2" s="35"/>
    </row>
    <row r="3" spans="1:22" ht="26.25" customHeight="1" x14ac:dyDescent="0.4">
      <c r="A3" s="316" t="s">
        <v>36</v>
      </c>
      <c r="B3" s="317"/>
      <c r="C3" s="320" t="s">
        <v>114</v>
      </c>
      <c r="D3" s="317" t="s">
        <v>115</v>
      </c>
      <c r="E3" s="317" t="s">
        <v>37</v>
      </c>
      <c r="F3" s="317"/>
      <c r="G3" s="317"/>
      <c r="H3" s="322"/>
      <c r="I3" s="33"/>
      <c r="J3" s="316" t="s">
        <v>36</v>
      </c>
      <c r="K3" s="317"/>
      <c r="L3" s="323" t="s">
        <v>116</v>
      </c>
      <c r="M3" s="304" t="s">
        <v>168</v>
      </c>
      <c r="N3" s="306" t="s">
        <v>37</v>
      </c>
      <c r="O3" s="306"/>
      <c r="P3" s="306"/>
      <c r="Q3" s="307"/>
      <c r="R3" s="308" t="s">
        <v>101</v>
      </c>
      <c r="S3" s="310" t="s">
        <v>38</v>
      </c>
      <c r="T3" s="312" t="s">
        <v>39</v>
      </c>
      <c r="U3" s="314" t="s">
        <v>169</v>
      </c>
      <c r="V3" s="39" t="s">
        <v>117</v>
      </c>
    </row>
    <row r="4" spans="1:22" ht="27.75" customHeight="1" thickBot="1" x14ac:dyDescent="0.45">
      <c r="A4" s="318"/>
      <c r="B4" s="319"/>
      <c r="C4" s="321"/>
      <c r="D4" s="319"/>
      <c r="E4" s="40" t="s">
        <v>41</v>
      </c>
      <c r="F4" s="40" t="s">
        <v>42</v>
      </c>
      <c r="G4" s="40" t="s">
        <v>118</v>
      </c>
      <c r="H4" s="41" t="s">
        <v>119</v>
      </c>
      <c r="I4" s="33"/>
      <c r="J4" s="318"/>
      <c r="K4" s="319"/>
      <c r="L4" s="324"/>
      <c r="M4" s="305"/>
      <c r="N4" s="40" t="s">
        <v>41</v>
      </c>
      <c r="O4" s="40" t="s">
        <v>42</v>
      </c>
      <c r="P4" s="40" t="s">
        <v>118</v>
      </c>
      <c r="Q4" s="42" t="s">
        <v>119</v>
      </c>
      <c r="R4" s="309"/>
      <c r="S4" s="311"/>
      <c r="T4" s="313"/>
      <c r="U4" s="315"/>
      <c r="V4" s="43" t="s">
        <v>120</v>
      </c>
    </row>
    <row r="5" spans="1:22" ht="12.75" customHeight="1" thickTop="1" x14ac:dyDescent="0.4">
      <c r="A5" s="44" t="s">
        <v>43</v>
      </c>
      <c r="B5" s="45"/>
      <c r="C5" s="46"/>
      <c r="D5" s="47"/>
      <c r="E5" s="48"/>
      <c r="F5" s="48"/>
      <c r="G5" s="49"/>
      <c r="H5" s="50"/>
      <c r="I5" s="33"/>
      <c r="J5" s="51" t="s">
        <v>43</v>
      </c>
      <c r="K5" s="52"/>
      <c r="L5" s="48"/>
      <c r="M5" s="52"/>
      <c r="N5" s="48"/>
      <c r="O5" s="48"/>
      <c r="P5" s="48"/>
      <c r="Q5" s="53"/>
      <c r="R5" s="53"/>
      <c r="S5" s="54"/>
      <c r="T5" s="54"/>
      <c r="U5" s="50"/>
      <c r="V5" s="55"/>
    </row>
    <row r="6" spans="1:22" ht="23.25" customHeight="1" x14ac:dyDescent="0.4">
      <c r="A6" s="299" t="s">
        <v>170</v>
      </c>
      <c r="B6" s="301" t="s">
        <v>44</v>
      </c>
      <c r="C6" s="56"/>
      <c r="D6" s="57" t="s">
        <v>45</v>
      </c>
      <c r="E6" s="58">
        <v>2</v>
      </c>
      <c r="F6" s="58"/>
      <c r="G6" s="59"/>
      <c r="H6" s="60"/>
      <c r="I6" s="33"/>
      <c r="J6" s="61" t="s">
        <v>171</v>
      </c>
      <c r="K6" s="59" t="s">
        <v>44</v>
      </c>
      <c r="L6" s="62" t="s">
        <v>172</v>
      </c>
      <c r="M6" s="303" t="s">
        <v>45</v>
      </c>
      <c r="N6" s="291">
        <v>2</v>
      </c>
      <c r="O6" s="291"/>
      <c r="P6" s="291"/>
      <c r="Q6" s="291"/>
      <c r="R6" s="291">
        <v>2014</v>
      </c>
      <c r="S6" s="291" t="s">
        <v>46</v>
      </c>
      <c r="T6" s="63" t="s">
        <v>47</v>
      </c>
      <c r="U6" s="64" t="s">
        <v>173</v>
      </c>
      <c r="V6" s="294" t="s">
        <v>121</v>
      </c>
    </row>
    <row r="7" spans="1:22" ht="23.25" customHeight="1" x14ac:dyDescent="0.4">
      <c r="A7" s="300"/>
      <c r="B7" s="302"/>
      <c r="C7" s="34"/>
      <c r="D7" s="65"/>
      <c r="E7" s="66"/>
      <c r="F7" s="66"/>
      <c r="G7" s="59"/>
      <c r="H7" s="60"/>
      <c r="I7" s="33"/>
      <c r="J7" s="61"/>
      <c r="K7" s="59"/>
      <c r="L7" s="67"/>
      <c r="M7" s="292"/>
      <c r="N7" s="292"/>
      <c r="O7" s="292"/>
      <c r="P7" s="292"/>
      <c r="Q7" s="292"/>
      <c r="R7" s="293"/>
      <c r="S7" s="292"/>
      <c r="T7" s="68" t="s">
        <v>270</v>
      </c>
      <c r="U7" s="69" t="s">
        <v>174</v>
      </c>
      <c r="V7" s="295"/>
    </row>
    <row r="8" spans="1:22" ht="30.75" customHeight="1" x14ac:dyDescent="0.4">
      <c r="A8" s="70"/>
      <c r="B8" s="71"/>
      <c r="C8" s="72"/>
      <c r="D8" s="73" t="s">
        <v>44</v>
      </c>
      <c r="E8" s="74">
        <v>2</v>
      </c>
      <c r="F8" s="75"/>
      <c r="G8" s="76">
        <f>SUM(E6:E8)</f>
        <v>4</v>
      </c>
      <c r="H8" s="60"/>
      <c r="I8" s="33"/>
      <c r="J8" s="77"/>
      <c r="K8" s="78"/>
      <c r="L8" s="76" t="s">
        <v>175</v>
      </c>
      <c r="M8" s="79" t="s">
        <v>44</v>
      </c>
      <c r="N8" s="80">
        <v>2</v>
      </c>
      <c r="O8" s="80"/>
      <c r="P8" s="80">
        <f>SUM(N6:N8)</f>
        <v>4</v>
      </c>
      <c r="Q8" s="81"/>
      <c r="R8" s="81">
        <v>2014</v>
      </c>
      <c r="S8" s="80" t="s">
        <v>46</v>
      </c>
      <c r="T8" s="82" t="s">
        <v>48</v>
      </c>
      <c r="U8" s="83" t="s">
        <v>122</v>
      </c>
      <c r="V8" s="290"/>
    </row>
    <row r="9" spans="1:22" ht="12.75" customHeight="1" x14ac:dyDescent="0.4">
      <c r="A9" s="84" t="s">
        <v>176</v>
      </c>
      <c r="B9" s="85" t="s">
        <v>123</v>
      </c>
      <c r="C9" s="34"/>
      <c r="D9" s="86" t="s">
        <v>124</v>
      </c>
      <c r="E9" s="87">
        <v>4</v>
      </c>
      <c r="F9" s="86"/>
      <c r="G9" s="34"/>
      <c r="H9" s="88"/>
      <c r="I9" s="33"/>
      <c r="J9" s="61" t="s">
        <v>177</v>
      </c>
      <c r="K9" s="59" t="s">
        <v>123</v>
      </c>
      <c r="L9" s="67"/>
      <c r="M9" s="89" t="s">
        <v>49</v>
      </c>
      <c r="N9" s="87">
        <v>2</v>
      </c>
      <c r="O9" s="87"/>
      <c r="P9" s="35"/>
      <c r="Q9" s="90"/>
      <c r="R9" s="90">
        <v>2014</v>
      </c>
      <c r="S9" s="87" t="s">
        <v>46</v>
      </c>
      <c r="T9" s="91" t="s">
        <v>178</v>
      </c>
      <c r="U9" s="92" t="s">
        <v>125</v>
      </c>
      <c r="V9" s="294" t="s">
        <v>126</v>
      </c>
    </row>
    <row r="10" spans="1:22" ht="12.75" customHeight="1" x14ac:dyDescent="0.4">
      <c r="A10" s="93"/>
      <c r="B10" s="85"/>
      <c r="C10" s="94"/>
      <c r="D10" s="95"/>
      <c r="E10" s="95"/>
      <c r="F10" s="95"/>
      <c r="G10" s="33"/>
      <c r="H10" s="88"/>
      <c r="I10" s="33"/>
      <c r="J10" s="61"/>
      <c r="K10" s="59"/>
      <c r="L10" s="96"/>
      <c r="M10" s="97" t="s">
        <v>50</v>
      </c>
      <c r="N10" s="98">
        <v>2</v>
      </c>
      <c r="O10" s="98"/>
      <c r="P10" s="99"/>
      <c r="Q10" s="99"/>
      <c r="R10" s="99">
        <v>2014</v>
      </c>
      <c r="S10" s="98" t="s">
        <v>46</v>
      </c>
      <c r="T10" s="100" t="s">
        <v>51</v>
      </c>
      <c r="U10" s="101" t="s">
        <v>127</v>
      </c>
      <c r="V10" s="289"/>
    </row>
    <row r="11" spans="1:22" ht="12.75" customHeight="1" x14ac:dyDescent="0.4">
      <c r="A11" s="93"/>
      <c r="B11" s="85"/>
      <c r="C11" s="94"/>
      <c r="D11" s="95"/>
      <c r="E11" s="95"/>
      <c r="F11" s="95"/>
      <c r="G11" s="33"/>
      <c r="H11" s="88"/>
      <c r="I11" s="33"/>
      <c r="J11" s="61"/>
      <c r="K11" s="59"/>
      <c r="L11" s="96"/>
      <c r="M11" s="97" t="s">
        <v>52</v>
      </c>
      <c r="N11" s="98">
        <v>2</v>
      </c>
      <c r="O11" s="98"/>
      <c r="P11" s="99"/>
      <c r="Q11" s="99"/>
      <c r="R11" s="99">
        <v>2015</v>
      </c>
      <c r="S11" s="98" t="s">
        <v>46</v>
      </c>
      <c r="T11" s="100" t="s">
        <v>179</v>
      </c>
      <c r="U11" s="101" t="s">
        <v>180</v>
      </c>
      <c r="V11" s="289"/>
    </row>
    <row r="12" spans="1:22" ht="50.25" customHeight="1" x14ac:dyDescent="0.4">
      <c r="A12" s="93"/>
      <c r="B12" s="102"/>
      <c r="C12" s="94"/>
      <c r="D12" s="103" t="s">
        <v>53</v>
      </c>
      <c r="E12" s="98">
        <v>4</v>
      </c>
      <c r="F12" s="103"/>
      <c r="G12" s="102"/>
      <c r="H12" s="88"/>
      <c r="I12" s="33"/>
      <c r="J12" s="61"/>
      <c r="K12" s="59"/>
      <c r="L12" s="96" t="s">
        <v>172</v>
      </c>
      <c r="M12" s="97" t="s">
        <v>53</v>
      </c>
      <c r="N12" s="98"/>
      <c r="O12" s="98">
        <v>2</v>
      </c>
      <c r="P12" s="99"/>
      <c r="Q12" s="99"/>
      <c r="R12" s="99">
        <v>2015</v>
      </c>
      <c r="S12" s="98" t="s">
        <v>46</v>
      </c>
      <c r="T12" s="104" t="s">
        <v>181</v>
      </c>
      <c r="U12" s="105" t="s">
        <v>182</v>
      </c>
      <c r="V12" s="289"/>
    </row>
    <row r="13" spans="1:22" ht="50.25" customHeight="1" x14ac:dyDescent="0.4">
      <c r="A13" s="93"/>
      <c r="B13" s="102"/>
      <c r="C13" s="94"/>
      <c r="D13" s="95"/>
      <c r="E13" s="95"/>
      <c r="F13" s="103"/>
      <c r="G13" s="33"/>
      <c r="H13" s="88"/>
      <c r="I13" s="33"/>
      <c r="J13" s="61"/>
      <c r="K13" s="59"/>
      <c r="L13" s="96" t="s">
        <v>183</v>
      </c>
      <c r="M13" s="97" t="s">
        <v>54</v>
      </c>
      <c r="N13" s="98"/>
      <c r="O13" s="98">
        <v>2</v>
      </c>
      <c r="P13" s="99"/>
      <c r="Q13" s="99"/>
      <c r="R13" s="99">
        <v>2015</v>
      </c>
      <c r="S13" s="98" t="s">
        <v>46</v>
      </c>
      <c r="T13" s="104" t="s">
        <v>55</v>
      </c>
      <c r="U13" s="105" t="s">
        <v>184</v>
      </c>
      <c r="V13" s="289"/>
    </row>
    <row r="14" spans="1:22" ht="50.25" customHeight="1" x14ac:dyDescent="0.4">
      <c r="A14" s="70"/>
      <c r="B14" s="71"/>
      <c r="C14" s="72"/>
      <c r="D14" s="73"/>
      <c r="E14" s="74"/>
      <c r="F14" s="73"/>
      <c r="G14" s="106">
        <f>SUM(E9:E13)</f>
        <v>8</v>
      </c>
      <c r="H14" s="88"/>
      <c r="I14" s="107"/>
      <c r="J14" s="77"/>
      <c r="K14" s="108"/>
      <c r="L14" s="76" t="s">
        <v>185</v>
      </c>
      <c r="M14" s="73" t="s">
        <v>186</v>
      </c>
      <c r="N14" s="74"/>
      <c r="O14" s="74">
        <v>2</v>
      </c>
      <c r="P14" s="74">
        <v>9</v>
      </c>
      <c r="Q14" s="109"/>
      <c r="R14" s="109">
        <v>2016</v>
      </c>
      <c r="S14" s="74" t="s">
        <v>46</v>
      </c>
      <c r="T14" s="110" t="s">
        <v>57</v>
      </c>
      <c r="U14" s="111" t="s">
        <v>187</v>
      </c>
      <c r="V14" s="289"/>
    </row>
    <row r="15" spans="1:22" ht="40.5" customHeight="1" x14ac:dyDescent="0.4">
      <c r="A15" s="84" t="s">
        <v>188</v>
      </c>
      <c r="B15" s="112" t="s">
        <v>129</v>
      </c>
      <c r="C15" s="35"/>
      <c r="D15" s="65" t="s">
        <v>130</v>
      </c>
      <c r="E15" s="66">
        <v>2</v>
      </c>
      <c r="F15" s="65"/>
      <c r="G15" s="34"/>
      <c r="H15" s="88"/>
      <c r="I15" s="33"/>
      <c r="J15" s="61" t="s">
        <v>189</v>
      </c>
      <c r="K15" s="59" t="s">
        <v>129</v>
      </c>
      <c r="L15" s="67" t="s">
        <v>190</v>
      </c>
      <c r="M15" s="112" t="s">
        <v>58</v>
      </c>
      <c r="N15" s="66">
        <v>1</v>
      </c>
      <c r="O15" s="66"/>
      <c r="P15" s="35"/>
      <c r="Q15" s="113"/>
      <c r="R15" s="113">
        <v>2015</v>
      </c>
      <c r="S15" s="66" t="s">
        <v>46</v>
      </c>
      <c r="T15" s="296" t="s">
        <v>191</v>
      </c>
      <c r="U15" s="69" t="s">
        <v>192</v>
      </c>
      <c r="V15" s="289"/>
    </row>
    <row r="16" spans="1:22" ht="40.5" customHeight="1" x14ac:dyDescent="0.4">
      <c r="A16" s="93"/>
      <c r="B16" s="102"/>
      <c r="C16" s="94"/>
      <c r="D16" s="95"/>
      <c r="E16" s="95"/>
      <c r="F16" s="95"/>
      <c r="G16" s="33"/>
      <c r="H16" s="88"/>
      <c r="I16" s="33"/>
      <c r="J16" s="61"/>
      <c r="K16" s="59"/>
      <c r="L16" s="96" t="s">
        <v>193</v>
      </c>
      <c r="M16" s="97" t="s">
        <v>59</v>
      </c>
      <c r="N16" s="98">
        <v>1</v>
      </c>
      <c r="O16" s="98"/>
      <c r="P16" s="99"/>
      <c r="Q16" s="99"/>
      <c r="R16" s="99">
        <v>2015</v>
      </c>
      <c r="S16" s="98" t="s">
        <v>46</v>
      </c>
      <c r="T16" s="297"/>
      <c r="U16" s="105" t="s">
        <v>194</v>
      </c>
      <c r="V16" s="289"/>
    </row>
    <row r="17" spans="1:22" ht="40.5" customHeight="1" x14ac:dyDescent="0.4">
      <c r="A17" s="93"/>
      <c r="B17" s="102"/>
      <c r="C17" s="94"/>
      <c r="D17" s="103" t="s">
        <v>131</v>
      </c>
      <c r="E17" s="98"/>
      <c r="F17" s="114">
        <v>2</v>
      </c>
      <c r="G17" s="35"/>
      <c r="H17" s="88"/>
      <c r="I17" s="33"/>
      <c r="J17" s="61"/>
      <c r="K17" s="59"/>
      <c r="L17" s="96"/>
      <c r="M17" s="97" t="s">
        <v>60</v>
      </c>
      <c r="N17" s="98">
        <v>1</v>
      </c>
      <c r="O17" s="98"/>
      <c r="P17" s="99"/>
      <c r="Q17" s="99"/>
      <c r="R17" s="99">
        <v>2016</v>
      </c>
      <c r="S17" s="98" t="s">
        <v>46</v>
      </c>
      <c r="T17" s="297"/>
      <c r="U17" s="101" t="s">
        <v>195</v>
      </c>
      <c r="V17" s="289"/>
    </row>
    <row r="18" spans="1:22" ht="40.5" customHeight="1" x14ac:dyDescent="0.4">
      <c r="A18" s="93"/>
      <c r="B18" s="102"/>
      <c r="C18" s="94"/>
      <c r="D18" s="95"/>
      <c r="E18" s="95"/>
      <c r="F18" s="95"/>
      <c r="G18" s="33"/>
      <c r="H18" s="88"/>
      <c r="I18" s="33"/>
      <c r="J18" s="61"/>
      <c r="K18" s="59"/>
      <c r="L18" s="96"/>
      <c r="M18" s="97" t="s">
        <v>61</v>
      </c>
      <c r="N18" s="98">
        <v>1</v>
      </c>
      <c r="O18" s="98"/>
      <c r="P18" s="99"/>
      <c r="Q18" s="99"/>
      <c r="R18" s="99">
        <v>2016</v>
      </c>
      <c r="S18" s="98" t="s">
        <v>46</v>
      </c>
      <c r="T18" s="297"/>
      <c r="U18" s="101" t="s">
        <v>196</v>
      </c>
      <c r="V18" s="289"/>
    </row>
    <row r="19" spans="1:22" ht="25.5" customHeight="1" x14ac:dyDescent="0.4">
      <c r="A19" s="93"/>
      <c r="B19" s="85"/>
      <c r="C19" s="94"/>
      <c r="D19" s="103" t="s">
        <v>62</v>
      </c>
      <c r="E19" s="98"/>
      <c r="F19" s="114">
        <v>4</v>
      </c>
      <c r="G19" s="66"/>
      <c r="H19" s="33"/>
      <c r="I19" s="33"/>
      <c r="J19" s="61"/>
      <c r="K19" s="59"/>
      <c r="L19" s="115" t="s">
        <v>197</v>
      </c>
      <c r="M19" s="103" t="s">
        <v>62</v>
      </c>
      <c r="N19" s="98"/>
      <c r="O19" s="98">
        <v>2</v>
      </c>
      <c r="P19" s="98"/>
      <c r="Q19" s="99"/>
      <c r="R19" s="99">
        <v>2015</v>
      </c>
      <c r="S19" s="98" t="s">
        <v>46</v>
      </c>
      <c r="T19" s="297"/>
      <c r="U19" s="105" t="s">
        <v>198</v>
      </c>
      <c r="V19" s="289"/>
    </row>
    <row r="20" spans="1:22" ht="25.5" customHeight="1" x14ac:dyDescent="0.4">
      <c r="A20" s="116"/>
      <c r="B20" s="102"/>
      <c r="C20" s="94"/>
      <c r="D20" s="95"/>
      <c r="E20" s="95"/>
      <c r="F20" s="95"/>
      <c r="G20" s="33"/>
      <c r="H20" s="88"/>
      <c r="I20" s="33"/>
      <c r="J20" s="61"/>
      <c r="K20" s="59"/>
      <c r="L20" s="96" t="s">
        <v>199</v>
      </c>
      <c r="M20" s="97" t="s">
        <v>63</v>
      </c>
      <c r="N20" s="98"/>
      <c r="O20" s="98">
        <v>2</v>
      </c>
      <c r="P20" s="98"/>
      <c r="Q20" s="99"/>
      <c r="R20" s="99">
        <v>2015</v>
      </c>
      <c r="S20" s="98" t="s">
        <v>46</v>
      </c>
      <c r="T20" s="297"/>
      <c r="U20" s="105" t="s">
        <v>200</v>
      </c>
      <c r="V20" s="289"/>
    </row>
    <row r="21" spans="1:22" ht="25.5" customHeight="1" x14ac:dyDescent="0.4">
      <c r="A21" s="117"/>
      <c r="B21" s="71"/>
      <c r="C21" s="72"/>
      <c r="D21" s="73"/>
      <c r="E21" s="74"/>
      <c r="F21" s="106"/>
      <c r="G21" s="76">
        <v>7</v>
      </c>
      <c r="H21" s="118"/>
      <c r="I21" s="33"/>
      <c r="J21" s="61"/>
      <c r="K21" s="59"/>
      <c r="L21" s="67" t="s">
        <v>201</v>
      </c>
      <c r="M21" s="112" t="s">
        <v>64</v>
      </c>
      <c r="N21" s="66"/>
      <c r="O21" s="66">
        <v>2</v>
      </c>
      <c r="P21" s="67">
        <v>7</v>
      </c>
      <c r="Q21" s="113"/>
      <c r="R21" s="113">
        <v>2016</v>
      </c>
      <c r="S21" s="66" t="s">
        <v>46</v>
      </c>
      <c r="T21" s="298"/>
      <c r="U21" s="69" t="s">
        <v>202</v>
      </c>
      <c r="V21" s="290"/>
    </row>
    <row r="22" spans="1:22" ht="18.75" customHeight="1" thickBot="1" x14ac:dyDescent="0.45">
      <c r="A22" s="119" t="s">
        <v>132</v>
      </c>
      <c r="B22" s="120"/>
      <c r="C22" s="121"/>
      <c r="D22" s="122"/>
      <c r="E22" s="123">
        <f>SUM(E6:E20)</f>
        <v>14</v>
      </c>
      <c r="F22" s="124">
        <f>SUM(F17:F20)</f>
        <v>6</v>
      </c>
      <c r="G22" s="125"/>
      <c r="H22" s="126">
        <f>G21+G14+G8</f>
        <v>19</v>
      </c>
      <c r="I22" s="33"/>
      <c r="J22" s="127" t="s">
        <v>132</v>
      </c>
      <c r="K22" s="128"/>
      <c r="L22" s="129"/>
      <c r="M22" s="130"/>
      <c r="N22" s="131">
        <f>SUM(N6:N21)</f>
        <v>14</v>
      </c>
      <c r="O22" s="131">
        <f>SUM(O12:O21)</f>
        <v>12</v>
      </c>
      <c r="P22" s="132"/>
      <c r="Q22" s="133">
        <f>P21+P14+P8</f>
        <v>20</v>
      </c>
      <c r="R22" s="133"/>
      <c r="S22" s="131"/>
      <c r="T22" s="134"/>
      <c r="U22" s="135"/>
      <c r="V22" s="136" t="s">
        <v>133</v>
      </c>
    </row>
    <row r="23" spans="1:22" ht="12.75" customHeight="1" x14ac:dyDescent="0.4">
      <c r="A23" s="137" t="s">
        <v>134</v>
      </c>
      <c r="B23" s="138"/>
      <c r="C23" s="139"/>
      <c r="D23" s="140"/>
      <c r="E23" s="141"/>
      <c r="F23" s="140"/>
      <c r="G23" s="142"/>
      <c r="H23" s="143"/>
      <c r="I23" s="33"/>
      <c r="J23" s="144" t="s">
        <v>134</v>
      </c>
      <c r="K23" s="140"/>
      <c r="L23" s="141"/>
      <c r="M23" s="140"/>
      <c r="N23" s="141"/>
      <c r="O23" s="141"/>
      <c r="P23" s="145"/>
      <c r="Q23" s="146"/>
      <c r="R23" s="146"/>
      <c r="S23" s="147"/>
      <c r="T23" s="148"/>
      <c r="U23" s="149"/>
      <c r="V23" s="150"/>
    </row>
    <row r="24" spans="1:22" ht="12.75" customHeight="1" x14ac:dyDescent="0.4">
      <c r="A24" s="151" t="s">
        <v>135</v>
      </c>
      <c r="B24" s="152" t="s">
        <v>136</v>
      </c>
      <c r="C24" s="153"/>
      <c r="D24" s="154"/>
      <c r="E24" s="154"/>
      <c r="F24" s="155"/>
      <c r="G24" s="153">
        <v>0</v>
      </c>
      <c r="H24" s="88"/>
      <c r="I24" s="33"/>
      <c r="J24" s="156" t="s">
        <v>137</v>
      </c>
      <c r="K24" s="157" t="s">
        <v>136</v>
      </c>
      <c r="L24" s="158" t="s">
        <v>185</v>
      </c>
      <c r="M24" s="89" t="s">
        <v>65</v>
      </c>
      <c r="N24" s="87">
        <v>2</v>
      </c>
      <c r="O24" s="87"/>
      <c r="P24" s="159"/>
      <c r="Q24" s="113"/>
      <c r="R24" s="113">
        <v>2014</v>
      </c>
      <c r="S24" s="66" t="s">
        <v>46</v>
      </c>
      <c r="T24" s="68" t="s">
        <v>203</v>
      </c>
      <c r="U24" s="60" t="s">
        <v>204</v>
      </c>
      <c r="V24" s="287" t="s">
        <v>138</v>
      </c>
    </row>
    <row r="25" spans="1:22" ht="50.25" customHeight="1" x14ac:dyDescent="0.4">
      <c r="A25" s="160"/>
      <c r="B25" s="161"/>
      <c r="C25" s="153"/>
      <c r="D25" s="154"/>
      <c r="E25" s="154"/>
      <c r="F25" s="155"/>
      <c r="G25" s="153"/>
      <c r="H25" s="88"/>
      <c r="I25" s="33"/>
      <c r="J25" s="156"/>
      <c r="K25" s="157"/>
      <c r="L25" s="158"/>
      <c r="M25" s="79" t="s">
        <v>205</v>
      </c>
      <c r="N25" s="80">
        <v>2</v>
      </c>
      <c r="O25" s="80"/>
      <c r="P25" s="80">
        <f>SUM(N24:N25)</f>
        <v>4</v>
      </c>
      <c r="Q25" s="81"/>
      <c r="R25" s="81">
        <v>2015</v>
      </c>
      <c r="S25" s="80" t="s">
        <v>46</v>
      </c>
      <c r="T25" s="82" t="s">
        <v>206</v>
      </c>
      <c r="U25" s="83" t="s">
        <v>139</v>
      </c>
      <c r="V25" s="288"/>
    </row>
    <row r="26" spans="1:22" ht="33" customHeight="1" x14ac:dyDescent="0.4">
      <c r="A26" s="162" t="s">
        <v>207</v>
      </c>
      <c r="B26" s="163" t="s">
        <v>140</v>
      </c>
      <c r="C26" s="158"/>
      <c r="D26" s="155" t="s">
        <v>67</v>
      </c>
      <c r="E26" s="154">
        <v>2</v>
      </c>
      <c r="F26" s="155"/>
      <c r="G26" s="153">
        <f>SUM(E26)</f>
        <v>2</v>
      </c>
      <c r="H26" s="88"/>
      <c r="I26" s="33"/>
      <c r="J26" s="156" t="s">
        <v>208</v>
      </c>
      <c r="K26" s="157" t="s">
        <v>140</v>
      </c>
      <c r="L26" s="158" t="s">
        <v>209</v>
      </c>
      <c r="M26" s="163" t="s">
        <v>67</v>
      </c>
      <c r="N26" s="154">
        <v>2</v>
      </c>
      <c r="O26" s="154"/>
      <c r="P26" s="158">
        <f>SUM(N26)</f>
        <v>2</v>
      </c>
      <c r="Q26" s="164"/>
      <c r="R26" s="164">
        <v>2015</v>
      </c>
      <c r="S26" s="154" t="s">
        <v>46</v>
      </c>
      <c r="T26" s="165" t="s">
        <v>210</v>
      </c>
      <c r="U26" s="166" t="s">
        <v>141</v>
      </c>
      <c r="V26" s="289"/>
    </row>
    <row r="27" spans="1:22" ht="35.1" customHeight="1" x14ac:dyDescent="0.4">
      <c r="A27" s="84" t="s">
        <v>211</v>
      </c>
      <c r="B27" s="112" t="s">
        <v>142</v>
      </c>
      <c r="C27" s="67"/>
      <c r="D27" s="167" t="s">
        <v>68</v>
      </c>
      <c r="E27" s="66">
        <v>2</v>
      </c>
      <c r="F27" s="65"/>
      <c r="G27" s="34"/>
      <c r="H27" s="88"/>
      <c r="I27" s="33"/>
      <c r="J27" s="61" t="s">
        <v>212</v>
      </c>
      <c r="K27" s="59" t="s">
        <v>142</v>
      </c>
      <c r="L27" s="67"/>
      <c r="M27" s="63" t="s">
        <v>68</v>
      </c>
      <c r="N27" s="58">
        <v>2</v>
      </c>
      <c r="O27" s="58"/>
      <c r="P27" s="168"/>
      <c r="Q27" s="169"/>
      <c r="R27" s="169">
        <v>2014</v>
      </c>
      <c r="S27" s="58" t="s">
        <v>46</v>
      </c>
      <c r="T27" s="63" t="s">
        <v>213</v>
      </c>
      <c r="U27" s="170" t="s">
        <v>128</v>
      </c>
      <c r="V27" s="289"/>
    </row>
    <row r="28" spans="1:22" ht="35.1" customHeight="1" x14ac:dyDescent="0.4">
      <c r="A28" s="84"/>
      <c r="B28" s="112"/>
      <c r="C28" s="67"/>
      <c r="D28" s="167"/>
      <c r="E28" s="66"/>
      <c r="F28" s="65"/>
      <c r="G28" s="34"/>
      <c r="H28" s="88"/>
      <c r="I28" s="33"/>
      <c r="J28" s="61"/>
      <c r="K28" s="59"/>
      <c r="L28" s="67"/>
      <c r="M28" s="171" t="s">
        <v>214</v>
      </c>
      <c r="N28" s="66">
        <v>2</v>
      </c>
      <c r="O28" s="66"/>
      <c r="P28" s="35"/>
      <c r="Q28" s="113"/>
      <c r="R28" s="113">
        <v>2015</v>
      </c>
      <c r="S28" s="66" t="s">
        <v>46</v>
      </c>
      <c r="T28" s="167" t="s">
        <v>215</v>
      </c>
      <c r="U28" s="60" t="s">
        <v>216</v>
      </c>
      <c r="V28" s="289"/>
    </row>
    <row r="29" spans="1:22" ht="35.1" customHeight="1" x14ac:dyDescent="0.4">
      <c r="A29" s="93"/>
      <c r="B29" s="85"/>
      <c r="C29" s="172"/>
      <c r="D29" s="104" t="s">
        <v>70</v>
      </c>
      <c r="E29" s="98">
        <v>2</v>
      </c>
      <c r="F29" s="103"/>
      <c r="G29" s="173"/>
      <c r="H29" s="88"/>
      <c r="I29" s="33"/>
      <c r="J29" s="61"/>
      <c r="K29" s="35"/>
      <c r="L29" s="96" t="s">
        <v>175</v>
      </c>
      <c r="M29" s="174" t="s">
        <v>70</v>
      </c>
      <c r="N29" s="98">
        <v>2</v>
      </c>
      <c r="O29" s="98"/>
      <c r="P29" s="175"/>
      <c r="Q29" s="99"/>
      <c r="R29" s="99">
        <v>2015</v>
      </c>
      <c r="S29" s="98" t="s">
        <v>46</v>
      </c>
      <c r="T29" s="104" t="s">
        <v>217</v>
      </c>
      <c r="U29" s="101" t="s">
        <v>218</v>
      </c>
      <c r="V29" s="289"/>
    </row>
    <row r="30" spans="1:22" ht="40.5" customHeight="1" x14ac:dyDescent="0.4">
      <c r="A30" s="93"/>
      <c r="B30" s="102"/>
      <c r="C30" s="172"/>
      <c r="D30" s="104" t="s">
        <v>143</v>
      </c>
      <c r="E30" s="98">
        <v>2</v>
      </c>
      <c r="F30" s="104"/>
      <c r="G30" s="34"/>
      <c r="H30" s="88"/>
      <c r="I30" s="33"/>
      <c r="J30" s="61"/>
      <c r="K30" s="35"/>
      <c r="L30" s="96" t="s">
        <v>172</v>
      </c>
      <c r="M30" s="174" t="s">
        <v>219</v>
      </c>
      <c r="N30" s="98">
        <v>2</v>
      </c>
      <c r="O30" s="98"/>
      <c r="P30" s="175"/>
      <c r="Q30" s="99"/>
      <c r="R30" s="99">
        <v>2015</v>
      </c>
      <c r="S30" s="98" t="s">
        <v>46</v>
      </c>
      <c r="T30" s="104" t="s">
        <v>220</v>
      </c>
      <c r="U30" s="101" t="s">
        <v>221</v>
      </c>
      <c r="V30" s="289"/>
    </row>
    <row r="31" spans="1:22" ht="40.5" customHeight="1" x14ac:dyDescent="0.4">
      <c r="A31" s="93"/>
      <c r="B31" s="102"/>
      <c r="C31" s="172"/>
      <c r="D31" s="103" t="s">
        <v>144</v>
      </c>
      <c r="E31" s="98">
        <v>2</v>
      </c>
      <c r="F31" s="104"/>
      <c r="G31" s="34"/>
      <c r="H31" s="88"/>
      <c r="I31" s="33"/>
      <c r="J31" s="61"/>
      <c r="K31" s="35"/>
      <c r="L31" s="96" t="s">
        <v>222</v>
      </c>
      <c r="M31" s="97" t="s">
        <v>223</v>
      </c>
      <c r="N31" s="98">
        <v>2</v>
      </c>
      <c r="O31" s="98"/>
      <c r="P31" s="175"/>
      <c r="Q31" s="99"/>
      <c r="R31" s="99">
        <v>2015</v>
      </c>
      <c r="S31" s="98" t="s">
        <v>46</v>
      </c>
      <c r="T31" s="104" t="s">
        <v>224</v>
      </c>
      <c r="U31" s="101" t="s">
        <v>225</v>
      </c>
      <c r="V31" s="289"/>
    </row>
    <row r="32" spans="1:22" ht="40.5" customHeight="1" x14ac:dyDescent="0.4">
      <c r="A32" s="70"/>
      <c r="B32" s="71"/>
      <c r="C32" s="71"/>
      <c r="D32" s="73" t="s">
        <v>145</v>
      </c>
      <c r="E32" s="74">
        <v>2</v>
      </c>
      <c r="F32" s="110"/>
      <c r="G32" s="71">
        <f>SUM(E27:E32)</f>
        <v>10</v>
      </c>
      <c r="H32" s="88"/>
      <c r="I32" s="33"/>
      <c r="J32" s="77"/>
      <c r="K32" s="176"/>
      <c r="L32" s="76" t="s">
        <v>222</v>
      </c>
      <c r="M32" s="78" t="s">
        <v>73</v>
      </c>
      <c r="N32" s="74">
        <v>2</v>
      </c>
      <c r="O32" s="74"/>
      <c r="P32" s="76">
        <f>SUM(N27:N32)</f>
        <v>12</v>
      </c>
      <c r="Q32" s="113"/>
      <c r="R32" s="113">
        <v>2015</v>
      </c>
      <c r="S32" s="66" t="s">
        <v>46</v>
      </c>
      <c r="T32" s="167" t="s">
        <v>226</v>
      </c>
      <c r="U32" s="60" t="s">
        <v>227</v>
      </c>
      <c r="V32" s="289"/>
    </row>
    <row r="33" spans="1:22" ht="35.1" customHeight="1" x14ac:dyDescent="0.4">
      <c r="A33" s="84" t="s">
        <v>146</v>
      </c>
      <c r="B33" s="85" t="s">
        <v>147</v>
      </c>
      <c r="C33" s="177"/>
      <c r="D33" s="63" t="s">
        <v>148</v>
      </c>
      <c r="E33" s="58">
        <v>2</v>
      </c>
      <c r="F33" s="57"/>
      <c r="G33" s="34"/>
      <c r="H33" s="88"/>
      <c r="I33" s="33"/>
      <c r="J33" s="61" t="s">
        <v>149</v>
      </c>
      <c r="K33" s="59" t="s">
        <v>147</v>
      </c>
      <c r="L33" s="177" t="s">
        <v>209</v>
      </c>
      <c r="M33" s="57" t="s">
        <v>74</v>
      </c>
      <c r="N33" s="178">
        <v>2</v>
      </c>
      <c r="O33" s="58"/>
      <c r="P33" s="35"/>
      <c r="Q33" s="90"/>
      <c r="R33" s="90">
        <v>2014</v>
      </c>
      <c r="S33" s="87" t="s">
        <v>46</v>
      </c>
      <c r="T33" s="179" t="s">
        <v>228</v>
      </c>
      <c r="U33" s="92" t="s">
        <v>150</v>
      </c>
      <c r="V33" s="289"/>
    </row>
    <row r="34" spans="1:22" ht="35.1" customHeight="1" x14ac:dyDescent="0.4">
      <c r="A34" s="84"/>
      <c r="B34" s="85"/>
      <c r="C34" s="180"/>
      <c r="D34" s="181"/>
      <c r="E34" s="182"/>
      <c r="F34" s="183"/>
      <c r="G34" s="34"/>
      <c r="H34" s="88"/>
      <c r="I34" s="33"/>
      <c r="J34" s="61"/>
      <c r="K34" s="59"/>
      <c r="L34" s="180" t="s">
        <v>229</v>
      </c>
      <c r="M34" s="184" t="s">
        <v>230</v>
      </c>
      <c r="N34" s="185">
        <v>2</v>
      </c>
      <c r="O34" s="182"/>
      <c r="P34" s="99"/>
      <c r="Q34" s="99"/>
      <c r="R34" s="99">
        <v>2014</v>
      </c>
      <c r="S34" s="98" t="s">
        <v>46</v>
      </c>
      <c r="T34" s="104" t="s">
        <v>231</v>
      </c>
      <c r="U34" s="101" t="s">
        <v>232</v>
      </c>
      <c r="V34" s="289"/>
    </row>
    <row r="35" spans="1:22" ht="35.1" customHeight="1" x14ac:dyDescent="0.4">
      <c r="A35" s="84"/>
      <c r="B35" s="85"/>
      <c r="C35" s="180"/>
      <c r="D35" s="181"/>
      <c r="E35" s="182"/>
      <c r="F35" s="183"/>
      <c r="G35" s="34"/>
      <c r="H35" s="88"/>
      <c r="I35" s="33"/>
      <c r="J35" s="61"/>
      <c r="K35" s="59"/>
      <c r="L35" s="180"/>
      <c r="M35" s="184" t="s">
        <v>76</v>
      </c>
      <c r="N35" s="185">
        <v>2</v>
      </c>
      <c r="O35" s="182"/>
      <c r="P35" s="99"/>
      <c r="Q35" s="99"/>
      <c r="R35" s="99">
        <v>2014</v>
      </c>
      <c r="S35" s="98" t="s">
        <v>46</v>
      </c>
      <c r="T35" s="104" t="s">
        <v>233</v>
      </c>
      <c r="U35" s="101" t="s">
        <v>234</v>
      </c>
      <c r="V35" s="289"/>
    </row>
    <row r="36" spans="1:22" ht="35.1" customHeight="1" x14ac:dyDescent="0.4">
      <c r="A36" s="84"/>
      <c r="B36" s="85"/>
      <c r="C36" s="180"/>
      <c r="D36" s="181"/>
      <c r="E36" s="182"/>
      <c r="F36" s="183"/>
      <c r="G36" s="34"/>
      <c r="H36" s="88"/>
      <c r="I36" s="33"/>
      <c r="J36" s="61"/>
      <c r="K36" s="59"/>
      <c r="L36" s="180"/>
      <c r="M36" s="184" t="s">
        <v>235</v>
      </c>
      <c r="N36" s="185">
        <v>2</v>
      </c>
      <c r="O36" s="182"/>
      <c r="P36" s="99"/>
      <c r="Q36" s="99"/>
      <c r="R36" s="99">
        <v>2016</v>
      </c>
      <c r="S36" s="98" t="s">
        <v>46</v>
      </c>
      <c r="T36" s="104" t="s">
        <v>236</v>
      </c>
      <c r="U36" s="101" t="s">
        <v>237</v>
      </c>
      <c r="V36" s="289"/>
    </row>
    <row r="37" spans="1:22" ht="35.1" customHeight="1" x14ac:dyDescent="0.4">
      <c r="A37" s="84"/>
      <c r="B37" s="85"/>
      <c r="C37" s="180"/>
      <c r="D37" s="181"/>
      <c r="E37" s="182"/>
      <c r="F37" s="183"/>
      <c r="G37" s="34"/>
      <c r="H37" s="88"/>
      <c r="I37" s="33"/>
      <c r="J37" s="61"/>
      <c r="K37" s="59"/>
      <c r="L37" s="180"/>
      <c r="M37" s="184" t="s">
        <v>238</v>
      </c>
      <c r="N37" s="185">
        <v>2</v>
      </c>
      <c r="O37" s="182"/>
      <c r="P37" s="99"/>
      <c r="Q37" s="99"/>
      <c r="R37" s="99">
        <v>2014</v>
      </c>
      <c r="S37" s="98" t="s">
        <v>46</v>
      </c>
      <c r="T37" s="104" t="s">
        <v>239</v>
      </c>
      <c r="U37" s="101" t="s">
        <v>227</v>
      </c>
      <c r="V37" s="289"/>
    </row>
    <row r="38" spans="1:22" ht="50.25" customHeight="1" x14ac:dyDescent="0.4">
      <c r="A38" s="84"/>
      <c r="B38" s="85"/>
      <c r="C38" s="180"/>
      <c r="D38" s="181"/>
      <c r="E38" s="182"/>
      <c r="F38" s="183"/>
      <c r="G38" s="34"/>
      <c r="H38" s="88"/>
      <c r="I38" s="33"/>
      <c r="J38" s="61"/>
      <c r="K38" s="59"/>
      <c r="L38" s="180"/>
      <c r="M38" s="184" t="s">
        <v>79</v>
      </c>
      <c r="N38" s="185">
        <v>2</v>
      </c>
      <c r="O38" s="182"/>
      <c r="P38" s="99"/>
      <c r="Q38" s="99"/>
      <c r="R38" s="99">
        <v>2015</v>
      </c>
      <c r="S38" s="98" t="s">
        <v>46</v>
      </c>
      <c r="T38" s="104" t="s">
        <v>240</v>
      </c>
      <c r="U38" s="105" t="s">
        <v>151</v>
      </c>
      <c r="V38" s="289"/>
    </row>
    <row r="39" spans="1:22" ht="35.1" customHeight="1" x14ac:dyDescent="0.4">
      <c r="A39" s="84"/>
      <c r="B39" s="85"/>
      <c r="C39" s="180"/>
      <c r="D39" s="181"/>
      <c r="E39" s="182"/>
      <c r="F39" s="183"/>
      <c r="G39" s="34"/>
      <c r="H39" s="88"/>
      <c r="I39" s="33"/>
      <c r="J39" s="61"/>
      <c r="K39" s="59"/>
      <c r="L39" s="180"/>
      <c r="M39" s="184" t="s">
        <v>241</v>
      </c>
      <c r="N39" s="185">
        <v>2</v>
      </c>
      <c r="O39" s="182"/>
      <c r="P39" s="99"/>
      <c r="Q39" s="99"/>
      <c r="R39" s="99">
        <v>2015</v>
      </c>
      <c r="S39" s="98" t="s">
        <v>46</v>
      </c>
      <c r="T39" s="104" t="s">
        <v>242</v>
      </c>
      <c r="U39" s="101" t="s">
        <v>243</v>
      </c>
      <c r="V39" s="289"/>
    </row>
    <row r="40" spans="1:22" ht="50.25" customHeight="1" x14ac:dyDescent="0.4">
      <c r="A40" s="93"/>
      <c r="B40" s="85"/>
      <c r="C40" s="172"/>
      <c r="D40" s="104" t="s">
        <v>152</v>
      </c>
      <c r="E40" s="98">
        <v>4</v>
      </c>
      <c r="F40" s="103"/>
      <c r="G40" s="34"/>
      <c r="H40" s="88"/>
      <c r="I40" s="33"/>
      <c r="J40" s="61"/>
      <c r="K40" s="35"/>
      <c r="L40" s="96" t="s">
        <v>222</v>
      </c>
      <c r="M40" s="174" t="s">
        <v>81</v>
      </c>
      <c r="N40" s="98">
        <v>2</v>
      </c>
      <c r="O40" s="98"/>
      <c r="P40" s="99"/>
      <c r="Q40" s="99"/>
      <c r="R40" s="99">
        <v>2016</v>
      </c>
      <c r="S40" s="98" t="s">
        <v>46</v>
      </c>
      <c r="T40" s="104" t="s">
        <v>244</v>
      </c>
      <c r="U40" s="101" t="s">
        <v>153</v>
      </c>
      <c r="V40" s="289"/>
    </row>
    <row r="41" spans="1:22" ht="50.25" customHeight="1" x14ac:dyDescent="0.4">
      <c r="A41" s="93"/>
      <c r="B41" s="102"/>
      <c r="C41" s="172"/>
      <c r="D41" s="95"/>
      <c r="E41" s="95"/>
      <c r="F41" s="95"/>
      <c r="G41" s="33"/>
      <c r="H41" s="88"/>
      <c r="I41" s="33"/>
      <c r="J41" s="61"/>
      <c r="K41" s="35"/>
      <c r="L41" s="96" t="s">
        <v>245</v>
      </c>
      <c r="M41" s="174" t="s">
        <v>82</v>
      </c>
      <c r="N41" s="98">
        <v>2</v>
      </c>
      <c r="O41" s="98"/>
      <c r="P41" s="99"/>
      <c r="Q41" s="99"/>
      <c r="R41" s="99">
        <v>2016</v>
      </c>
      <c r="S41" s="98" t="s">
        <v>46</v>
      </c>
      <c r="T41" s="104" t="s">
        <v>246</v>
      </c>
      <c r="U41" s="101" t="s">
        <v>247</v>
      </c>
      <c r="V41" s="289"/>
    </row>
    <row r="42" spans="1:22" ht="35.1" customHeight="1" x14ac:dyDescent="0.4">
      <c r="A42" s="93"/>
      <c r="B42" s="102"/>
      <c r="C42" s="172"/>
      <c r="D42" s="104" t="s">
        <v>155</v>
      </c>
      <c r="E42" s="98">
        <v>2</v>
      </c>
      <c r="F42" s="104"/>
      <c r="G42" s="34"/>
      <c r="H42" s="88"/>
      <c r="I42" s="33"/>
      <c r="J42" s="61"/>
      <c r="K42" s="35"/>
      <c r="L42" s="96"/>
      <c r="M42" s="174" t="s">
        <v>83</v>
      </c>
      <c r="N42" s="98">
        <v>2</v>
      </c>
      <c r="O42" s="186"/>
      <c r="P42" s="99"/>
      <c r="Q42" s="99"/>
      <c r="R42" s="99">
        <v>2016</v>
      </c>
      <c r="S42" s="98" t="s">
        <v>46</v>
      </c>
      <c r="T42" s="104" t="s">
        <v>84</v>
      </c>
      <c r="U42" s="101" t="s">
        <v>156</v>
      </c>
      <c r="V42" s="289"/>
    </row>
    <row r="43" spans="1:22" ht="35.1" customHeight="1" x14ac:dyDescent="0.4">
      <c r="A43" s="93"/>
      <c r="B43" s="102"/>
      <c r="C43" s="172"/>
      <c r="D43" s="95"/>
      <c r="E43" s="95"/>
      <c r="F43" s="95"/>
      <c r="G43" s="34"/>
      <c r="H43" s="88"/>
      <c r="I43" s="33"/>
      <c r="J43" s="61"/>
      <c r="K43" s="35"/>
      <c r="L43" s="96"/>
      <c r="M43" s="174" t="s">
        <v>85</v>
      </c>
      <c r="N43" s="98">
        <v>2</v>
      </c>
      <c r="O43" s="186"/>
      <c r="P43" s="99"/>
      <c r="Q43" s="99"/>
      <c r="R43" s="99">
        <v>2017</v>
      </c>
      <c r="S43" s="98" t="s">
        <v>46</v>
      </c>
      <c r="T43" s="104" t="s">
        <v>248</v>
      </c>
      <c r="U43" s="101" t="s">
        <v>249</v>
      </c>
      <c r="V43" s="289"/>
    </row>
    <row r="44" spans="1:22" ht="35.1" customHeight="1" x14ac:dyDescent="0.4">
      <c r="A44" s="93"/>
      <c r="B44" s="102"/>
      <c r="C44" s="172"/>
      <c r="D44" s="104" t="s">
        <v>157</v>
      </c>
      <c r="E44" s="98">
        <v>4</v>
      </c>
      <c r="F44" s="104"/>
      <c r="G44" s="34"/>
      <c r="H44" s="88"/>
      <c r="I44" s="33"/>
      <c r="J44" s="61"/>
      <c r="K44" s="35"/>
      <c r="L44" s="96" t="s">
        <v>158</v>
      </c>
      <c r="M44" s="174" t="s">
        <v>86</v>
      </c>
      <c r="N44" s="98">
        <v>2</v>
      </c>
      <c r="O44" s="186"/>
      <c r="P44" s="99"/>
      <c r="Q44" s="99"/>
      <c r="R44" s="99">
        <v>2017</v>
      </c>
      <c r="S44" s="98" t="s">
        <v>46</v>
      </c>
      <c r="T44" s="104" t="s">
        <v>250</v>
      </c>
      <c r="U44" s="101" t="s">
        <v>150</v>
      </c>
      <c r="V44" s="289"/>
    </row>
    <row r="45" spans="1:22" ht="35.1" customHeight="1" x14ac:dyDescent="0.4">
      <c r="A45" s="93"/>
      <c r="B45" s="102"/>
      <c r="C45" s="172"/>
      <c r="D45" s="104" t="s">
        <v>74</v>
      </c>
      <c r="E45" s="98">
        <v>2</v>
      </c>
      <c r="F45" s="104"/>
      <c r="G45" s="34"/>
      <c r="H45" s="88"/>
      <c r="I45" s="33"/>
      <c r="J45" s="61"/>
      <c r="K45" s="35"/>
      <c r="L45" s="96"/>
      <c r="M45" s="174" t="s">
        <v>87</v>
      </c>
      <c r="N45" s="98"/>
      <c r="O45" s="186">
        <v>2</v>
      </c>
      <c r="P45" s="99"/>
      <c r="Q45" s="99"/>
      <c r="R45" s="99">
        <v>2015</v>
      </c>
      <c r="S45" s="98" t="s">
        <v>46</v>
      </c>
      <c r="T45" s="104" t="s">
        <v>251</v>
      </c>
      <c r="U45" s="101" t="s">
        <v>159</v>
      </c>
      <c r="V45" s="289"/>
    </row>
    <row r="46" spans="1:22" ht="43.5" customHeight="1" x14ac:dyDescent="0.4">
      <c r="A46" s="93"/>
      <c r="B46" s="102"/>
      <c r="C46" s="172"/>
      <c r="D46" s="95"/>
      <c r="E46" s="95"/>
      <c r="F46" s="95"/>
      <c r="G46" s="34"/>
      <c r="H46" s="88"/>
      <c r="I46" s="33"/>
      <c r="J46" s="61"/>
      <c r="K46" s="35"/>
      <c r="L46" s="96"/>
      <c r="M46" s="174" t="s">
        <v>88</v>
      </c>
      <c r="N46" s="98"/>
      <c r="O46" s="186">
        <v>2</v>
      </c>
      <c r="P46" s="99"/>
      <c r="Q46" s="99"/>
      <c r="R46" s="99">
        <v>2015</v>
      </c>
      <c r="S46" s="98" t="s">
        <v>46</v>
      </c>
      <c r="T46" s="104" t="s">
        <v>252</v>
      </c>
      <c r="U46" s="101" t="s">
        <v>253</v>
      </c>
      <c r="V46" s="289"/>
    </row>
    <row r="47" spans="1:22" ht="45" customHeight="1" x14ac:dyDescent="0.4">
      <c r="A47" s="93"/>
      <c r="B47" s="102"/>
      <c r="C47" s="172"/>
      <c r="D47" s="104" t="s">
        <v>160</v>
      </c>
      <c r="E47" s="98">
        <v>4</v>
      </c>
      <c r="F47" s="104"/>
      <c r="G47" s="34"/>
      <c r="H47" s="88"/>
      <c r="I47" s="33"/>
      <c r="J47" s="61"/>
      <c r="K47" s="35"/>
      <c r="L47" s="96"/>
      <c r="M47" s="174" t="s">
        <v>89</v>
      </c>
      <c r="N47" s="98"/>
      <c r="O47" s="186">
        <v>2</v>
      </c>
      <c r="P47" s="99"/>
      <c r="Q47" s="99"/>
      <c r="R47" s="99">
        <v>2016</v>
      </c>
      <c r="S47" s="98" t="s">
        <v>46</v>
      </c>
      <c r="T47" s="104" t="s">
        <v>254</v>
      </c>
      <c r="U47" s="101" t="s">
        <v>255</v>
      </c>
      <c r="V47" s="289"/>
    </row>
    <row r="48" spans="1:22" ht="50.25" customHeight="1" x14ac:dyDescent="0.4">
      <c r="A48" s="70"/>
      <c r="B48" s="71"/>
      <c r="C48" s="71"/>
      <c r="D48" s="187"/>
      <c r="E48" s="187"/>
      <c r="F48" s="187"/>
      <c r="G48" s="106">
        <v>48</v>
      </c>
      <c r="H48" s="88"/>
      <c r="I48" s="107"/>
      <c r="J48" s="77"/>
      <c r="K48" s="176"/>
      <c r="L48" s="76" t="s">
        <v>185</v>
      </c>
      <c r="M48" s="110" t="s">
        <v>256</v>
      </c>
      <c r="N48" s="74"/>
      <c r="O48" s="74">
        <v>2</v>
      </c>
      <c r="P48" s="74">
        <v>28</v>
      </c>
      <c r="Q48" s="109"/>
      <c r="R48" s="109">
        <v>2016</v>
      </c>
      <c r="S48" s="74" t="s">
        <v>46</v>
      </c>
      <c r="T48" s="110" t="s">
        <v>257</v>
      </c>
      <c r="U48" s="188" t="s">
        <v>255</v>
      </c>
      <c r="V48" s="289"/>
    </row>
    <row r="49" spans="1:22" ht="35.1" customHeight="1" x14ac:dyDescent="0.4">
      <c r="A49" s="84" t="s">
        <v>258</v>
      </c>
      <c r="B49" s="85" t="s">
        <v>161</v>
      </c>
      <c r="C49" s="102"/>
      <c r="D49" s="65" t="s">
        <v>162</v>
      </c>
      <c r="E49" s="66">
        <v>2</v>
      </c>
      <c r="F49" s="65"/>
      <c r="G49" s="173"/>
      <c r="H49" s="88"/>
      <c r="I49" s="33"/>
      <c r="J49" s="61" t="s">
        <v>259</v>
      </c>
      <c r="K49" s="59" t="s">
        <v>161</v>
      </c>
      <c r="L49" s="67" t="s">
        <v>222</v>
      </c>
      <c r="M49" s="112" t="s">
        <v>91</v>
      </c>
      <c r="N49" s="66">
        <v>2</v>
      </c>
      <c r="O49" s="66"/>
      <c r="P49" s="35"/>
      <c r="Q49" s="113"/>
      <c r="R49" s="113">
        <v>2014</v>
      </c>
      <c r="S49" s="66" t="s">
        <v>46</v>
      </c>
      <c r="T49" s="167" t="s">
        <v>260</v>
      </c>
      <c r="U49" s="60" t="s">
        <v>261</v>
      </c>
      <c r="V49" s="289"/>
    </row>
    <row r="50" spans="1:22" ht="35.1" customHeight="1" x14ac:dyDescent="0.4">
      <c r="A50" s="93"/>
      <c r="B50" s="102"/>
      <c r="C50" s="172"/>
      <c r="D50" s="103" t="s">
        <v>92</v>
      </c>
      <c r="E50" s="98">
        <v>2</v>
      </c>
      <c r="F50" s="103"/>
      <c r="G50" s="34"/>
      <c r="H50" s="88"/>
      <c r="I50" s="33"/>
      <c r="J50" s="61"/>
      <c r="K50" s="35"/>
      <c r="L50" s="96" t="s">
        <v>209</v>
      </c>
      <c r="M50" s="97" t="s">
        <v>93</v>
      </c>
      <c r="N50" s="98">
        <v>2</v>
      </c>
      <c r="O50" s="98"/>
      <c r="P50" s="99"/>
      <c r="Q50" s="99"/>
      <c r="R50" s="99">
        <v>2016</v>
      </c>
      <c r="S50" s="98" t="s">
        <v>46</v>
      </c>
      <c r="T50" s="104" t="s">
        <v>94</v>
      </c>
      <c r="U50" s="105" t="s">
        <v>262</v>
      </c>
      <c r="V50" s="289"/>
    </row>
    <row r="51" spans="1:22" ht="58.5" customHeight="1" x14ac:dyDescent="0.4">
      <c r="A51" s="93"/>
      <c r="B51" s="102"/>
      <c r="C51" s="172"/>
      <c r="D51" s="103" t="s">
        <v>91</v>
      </c>
      <c r="E51" s="98">
        <v>2</v>
      </c>
      <c r="F51" s="103"/>
      <c r="G51" s="34"/>
      <c r="H51" s="88"/>
      <c r="I51" s="33"/>
      <c r="J51" s="61"/>
      <c r="K51" s="35"/>
      <c r="L51" s="96" t="s">
        <v>154</v>
      </c>
      <c r="M51" s="97" t="s">
        <v>95</v>
      </c>
      <c r="N51" s="98">
        <v>2</v>
      </c>
      <c r="O51" s="98"/>
      <c r="P51" s="99"/>
      <c r="Q51" s="99"/>
      <c r="R51" s="99">
        <v>2016</v>
      </c>
      <c r="S51" s="98" t="s">
        <v>46</v>
      </c>
      <c r="T51" s="104" t="s">
        <v>96</v>
      </c>
      <c r="U51" s="105" t="s">
        <v>141</v>
      </c>
      <c r="V51" s="289"/>
    </row>
    <row r="52" spans="1:22" ht="35.1" customHeight="1" x14ac:dyDescent="0.4">
      <c r="A52" s="93"/>
      <c r="B52" s="102"/>
      <c r="C52" s="172"/>
      <c r="D52" s="103" t="s">
        <v>97</v>
      </c>
      <c r="E52" s="98">
        <v>2</v>
      </c>
      <c r="F52" s="103"/>
      <c r="G52" s="34"/>
      <c r="H52" s="88"/>
      <c r="I52" s="33"/>
      <c r="J52" s="61"/>
      <c r="K52" s="35"/>
      <c r="L52" s="96" t="s">
        <v>263</v>
      </c>
      <c r="M52" s="97" t="s">
        <v>92</v>
      </c>
      <c r="N52" s="98">
        <v>2</v>
      </c>
      <c r="O52" s="98"/>
      <c r="P52" s="99"/>
      <c r="Q52" s="99"/>
      <c r="R52" s="99">
        <v>2016</v>
      </c>
      <c r="S52" s="98" t="s">
        <v>46</v>
      </c>
      <c r="T52" s="104" t="s">
        <v>264</v>
      </c>
      <c r="U52" s="101" t="s">
        <v>265</v>
      </c>
      <c r="V52" s="289"/>
    </row>
    <row r="53" spans="1:22" ht="35.1" customHeight="1" x14ac:dyDescent="0.4">
      <c r="A53" s="93"/>
      <c r="B53" s="102"/>
      <c r="C53" s="102"/>
      <c r="D53" s="73"/>
      <c r="E53" s="74"/>
      <c r="F53" s="65"/>
      <c r="G53" s="34">
        <f>SUM(E49:E52)</f>
        <v>8</v>
      </c>
      <c r="H53" s="118"/>
      <c r="I53" s="33"/>
      <c r="J53" s="61"/>
      <c r="K53" s="35"/>
      <c r="L53" s="67" t="s">
        <v>263</v>
      </c>
      <c r="M53" s="112" t="s">
        <v>97</v>
      </c>
      <c r="N53" s="66">
        <v>2</v>
      </c>
      <c r="O53" s="66"/>
      <c r="P53" s="35">
        <f>SUM(N49:N53)</f>
        <v>10</v>
      </c>
      <c r="Q53" s="113"/>
      <c r="R53" s="113">
        <v>2016</v>
      </c>
      <c r="S53" s="66" t="s">
        <v>46</v>
      </c>
      <c r="T53" s="167" t="s">
        <v>266</v>
      </c>
      <c r="U53" s="60" t="s">
        <v>150</v>
      </c>
      <c r="V53" s="290"/>
    </row>
    <row r="54" spans="1:22" ht="19.5" customHeight="1" thickBot="1" x14ac:dyDescent="0.45">
      <c r="A54" s="189" t="s">
        <v>163</v>
      </c>
      <c r="B54" s="190"/>
      <c r="C54" s="190"/>
      <c r="D54" s="191"/>
      <c r="E54" s="131">
        <f>SUM(E24:E52)</f>
        <v>38</v>
      </c>
      <c r="F54" s="191">
        <f>SUM(F24:F52)</f>
        <v>0</v>
      </c>
      <c r="G54" s="192"/>
      <c r="H54" s="193">
        <f>G53+G48+G26+G32+G24</f>
        <v>68</v>
      </c>
      <c r="I54" s="33"/>
      <c r="J54" s="127" t="s">
        <v>163</v>
      </c>
      <c r="K54" s="132"/>
      <c r="L54" s="129"/>
      <c r="M54" s="128"/>
      <c r="N54" s="131">
        <f>SUM(N24:N53)</f>
        <v>52</v>
      </c>
      <c r="O54" s="131">
        <f>SUM(O24:O53)</f>
        <v>8</v>
      </c>
      <c r="P54" s="132"/>
      <c r="Q54" s="133">
        <f>P53+P48+P26+P32+P25</f>
        <v>56</v>
      </c>
      <c r="R54" s="133"/>
      <c r="S54" s="131"/>
      <c r="T54" s="131"/>
      <c r="U54" s="135"/>
      <c r="V54" s="194" t="s">
        <v>164</v>
      </c>
    </row>
    <row r="55" spans="1:22" ht="18.600000000000001" customHeight="1" x14ac:dyDescent="0.4">
      <c r="A55" s="195" t="s">
        <v>98</v>
      </c>
      <c r="B55" s="196"/>
      <c r="C55" s="139"/>
      <c r="D55" s="197"/>
      <c r="E55" s="198"/>
      <c r="F55" s="59"/>
      <c r="G55" s="140"/>
      <c r="H55" s="199"/>
      <c r="I55" s="33"/>
      <c r="J55" s="116" t="s">
        <v>98</v>
      </c>
      <c r="K55" s="35"/>
      <c r="L55" s="141"/>
      <c r="M55" s="59"/>
      <c r="N55" s="141"/>
      <c r="O55" s="141"/>
      <c r="P55" s="35"/>
      <c r="Q55" s="113"/>
      <c r="R55" s="113"/>
      <c r="S55" s="66"/>
      <c r="T55" s="66"/>
      <c r="U55" s="60"/>
      <c r="V55" s="200"/>
    </row>
    <row r="56" spans="1:22" ht="50.25" customHeight="1" thickBot="1" x14ac:dyDescent="0.45">
      <c r="A56" s="156" t="s">
        <v>267</v>
      </c>
      <c r="B56" s="201" t="s">
        <v>165</v>
      </c>
      <c r="C56" s="202"/>
      <c r="D56" s="203" t="s">
        <v>99</v>
      </c>
      <c r="E56" s="204">
        <v>4</v>
      </c>
      <c r="F56" s="204"/>
      <c r="G56" s="42"/>
      <c r="H56" s="205">
        <v>4</v>
      </c>
      <c r="I56" s="33"/>
      <c r="J56" s="206" t="s">
        <v>99</v>
      </c>
      <c r="K56" s="207"/>
      <c r="L56" s="202"/>
      <c r="M56" s="208" t="s">
        <v>99</v>
      </c>
      <c r="N56" s="204">
        <v>4</v>
      </c>
      <c r="O56" s="204"/>
      <c r="P56" s="207"/>
      <c r="Q56" s="42">
        <f>SUM(N56:P56)</f>
        <v>4</v>
      </c>
      <c r="R56" s="42">
        <v>2017</v>
      </c>
      <c r="S56" s="204" t="s">
        <v>100</v>
      </c>
      <c r="T56" s="40" t="s">
        <v>268</v>
      </c>
      <c r="U56" s="209" t="s">
        <v>269</v>
      </c>
      <c r="V56" s="210" t="s">
        <v>166</v>
      </c>
    </row>
    <row r="57" spans="1:22" ht="18.600000000000001" customHeight="1" thickTop="1" thickBot="1" x14ac:dyDescent="0.45">
      <c r="A57" s="211"/>
      <c r="B57" s="212"/>
      <c r="C57" s="125"/>
      <c r="D57" s="213"/>
      <c r="E57" s="123">
        <f>E56+E54+E22</f>
        <v>56</v>
      </c>
      <c r="F57" s="125">
        <f>F56+F54+F22</f>
        <v>6</v>
      </c>
      <c r="G57" s="214"/>
      <c r="H57" s="215">
        <f>H56+H54+H22</f>
        <v>91</v>
      </c>
      <c r="I57" s="216"/>
      <c r="J57" s="217"/>
      <c r="K57" s="125"/>
      <c r="L57" s="125"/>
      <c r="M57" s="212"/>
      <c r="N57" s="123">
        <f>N22+N54+N56</f>
        <v>70</v>
      </c>
      <c r="O57" s="123">
        <f>O22+O54+O56</f>
        <v>20</v>
      </c>
      <c r="P57" s="123"/>
      <c r="Q57" s="125">
        <f>Q56+Q54+Q22</f>
        <v>80</v>
      </c>
      <c r="R57" s="218"/>
      <c r="S57" s="123"/>
      <c r="T57" s="123"/>
      <c r="U57" s="215"/>
      <c r="V57" s="219" t="s">
        <v>167</v>
      </c>
    </row>
  </sheetData>
  <sheetProtection algorithmName="SHA-512" hashValue="deSQlWn0glKVBEQFrgMsj99G8AUMr6twjTP4Vrj8IIi1vngobqi3dBYCq0PnwIKUd5RAbpsf42HG6HEDdG6s+A==" saltValue="EF98uopi+Xkl6PNDczxdnw==" spinCount="100000" sheet="1" objects="1" scenarios="1"/>
  <mergeCells count="25">
    <mergeCell ref="T3:T4"/>
    <mergeCell ref="U3:U4"/>
    <mergeCell ref="A3:B4"/>
    <mergeCell ref="C3:C4"/>
    <mergeCell ref="D3:D4"/>
    <mergeCell ref="E3:H3"/>
    <mergeCell ref="J3:K4"/>
    <mergeCell ref="L3:L4"/>
    <mergeCell ref="P6:P7"/>
    <mergeCell ref="M3:M4"/>
    <mergeCell ref="N3:Q3"/>
    <mergeCell ref="R3:R4"/>
    <mergeCell ref="S3:S4"/>
    <mergeCell ref="A6:A7"/>
    <mergeCell ref="B6:B7"/>
    <mergeCell ref="M6:M7"/>
    <mergeCell ref="N6:N7"/>
    <mergeCell ref="O6:O7"/>
    <mergeCell ref="V24:V53"/>
    <mergeCell ref="Q6:Q7"/>
    <mergeCell ref="R6:R7"/>
    <mergeCell ref="S6:S7"/>
    <mergeCell ref="V6:V8"/>
    <mergeCell ref="V9:V21"/>
    <mergeCell ref="T15:T21"/>
  </mergeCells>
  <phoneticPr fontId="1"/>
  <pageMargins left="0.78740157480314965" right="7.874015748031496E-2" top="0.55118110236220474" bottom="0.39370078740157483" header="0.31496062992125984" footer="0.31496062992125984"/>
  <pageSetup paperSize="9" scale="71" fitToHeight="0" orientation="portrait" r:id="rId1"/>
  <headerFooter>
    <oddHeader>&amp;L&amp;"ＭＳ Ｐゴシック,太字"&amp;16認定心理士科目　新基準対比表　≪2014年度≫</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zoomScaleNormal="100" workbookViewId="0">
      <selection activeCell="K21" sqref="K21"/>
    </sheetView>
  </sheetViews>
  <sheetFormatPr defaultRowHeight="11.25" x14ac:dyDescent="0.4"/>
  <cols>
    <col min="1" max="1" width="2.5" style="1" customWidth="1"/>
    <col min="2" max="2" width="10.375" style="4" bestFit="1" customWidth="1"/>
    <col min="3" max="3" width="21.375" style="4" bestFit="1" customWidth="1"/>
    <col min="4" max="4" width="7.625" style="4" customWidth="1"/>
    <col min="5" max="5" width="5.625" style="4" customWidth="1"/>
    <col min="6" max="6" width="5.125" style="4" customWidth="1"/>
    <col min="7" max="7" width="57.125" style="4" customWidth="1"/>
    <col min="8" max="8" width="29" style="4" customWidth="1"/>
    <col min="9" max="10" width="5.625" style="4" customWidth="1"/>
    <col min="11" max="234" width="9" style="4"/>
    <col min="235" max="235" width="2.5" style="4" customWidth="1"/>
    <col min="236" max="236" width="17.875" style="4" customWidth="1"/>
    <col min="237" max="246" width="0" style="4" hidden="1" customWidth="1"/>
    <col min="247" max="247" width="21.375" style="4" bestFit="1" customWidth="1"/>
    <col min="248" max="252" width="5.625" style="4" customWidth="1"/>
    <col min="253" max="253" width="5.125" style="4" customWidth="1"/>
    <col min="254" max="254" width="25.125" style="4" customWidth="1"/>
    <col min="255" max="255" width="19.375" style="4" customWidth="1"/>
    <col min="256" max="256" width="26.875" style="4" customWidth="1"/>
    <col min="257" max="490" width="9" style="4"/>
    <col min="491" max="491" width="2.5" style="4" customWidth="1"/>
    <col min="492" max="492" width="17.875" style="4" customWidth="1"/>
    <col min="493" max="502" width="0" style="4" hidden="1" customWidth="1"/>
    <col min="503" max="503" width="21.375" style="4" bestFit="1" customWidth="1"/>
    <col min="504" max="508" width="5.625" style="4" customWidth="1"/>
    <col min="509" max="509" width="5.125" style="4" customWidth="1"/>
    <col min="510" max="510" width="25.125" style="4" customWidth="1"/>
    <col min="511" max="511" width="19.375" style="4" customWidth="1"/>
    <col min="512" max="512" width="26.875" style="4" customWidth="1"/>
    <col min="513" max="746" width="9" style="4"/>
    <col min="747" max="747" width="2.5" style="4" customWidth="1"/>
    <col min="748" max="748" width="17.875" style="4" customWidth="1"/>
    <col min="749" max="758" width="0" style="4" hidden="1" customWidth="1"/>
    <col min="759" max="759" width="21.375" style="4" bestFit="1" customWidth="1"/>
    <col min="760" max="764" width="5.625" style="4" customWidth="1"/>
    <col min="765" max="765" width="5.125" style="4" customWidth="1"/>
    <col min="766" max="766" width="25.125" style="4" customWidth="1"/>
    <col min="767" max="767" width="19.375" style="4" customWidth="1"/>
    <col min="768" max="768" width="26.875" style="4" customWidth="1"/>
    <col min="769" max="1002" width="9" style="4"/>
    <col min="1003" max="1003" width="2.5" style="4" customWidth="1"/>
    <col min="1004" max="1004" width="17.875" style="4" customWidth="1"/>
    <col min="1005" max="1014" width="0" style="4" hidden="1" customWidth="1"/>
    <col min="1015" max="1015" width="21.375" style="4" bestFit="1" customWidth="1"/>
    <col min="1016" max="1020" width="5.625" style="4" customWidth="1"/>
    <col min="1021" max="1021" width="5.125" style="4" customWidth="1"/>
    <col min="1022" max="1022" width="25.125" style="4" customWidth="1"/>
    <col min="1023" max="1023" width="19.375" style="4" customWidth="1"/>
    <col min="1024" max="1024" width="26.875" style="4" customWidth="1"/>
    <col min="1025" max="1258" width="9" style="4"/>
    <col min="1259" max="1259" width="2.5" style="4" customWidth="1"/>
    <col min="1260" max="1260" width="17.875" style="4" customWidth="1"/>
    <col min="1261" max="1270" width="0" style="4" hidden="1" customWidth="1"/>
    <col min="1271" max="1271" width="21.375" style="4" bestFit="1" customWidth="1"/>
    <col min="1272" max="1276" width="5.625" style="4" customWidth="1"/>
    <col min="1277" max="1277" width="5.125" style="4" customWidth="1"/>
    <col min="1278" max="1278" width="25.125" style="4" customWidth="1"/>
    <col min="1279" max="1279" width="19.375" style="4" customWidth="1"/>
    <col min="1280" max="1280" width="26.875" style="4" customWidth="1"/>
    <col min="1281" max="1514" width="9" style="4"/>
    <col min="1515" max="1515" width="2.5" style="4" customWidth="1"/>
    <col min="1516" max="1516" width="17.875" style="4" customWidth="1"/>
    <col min="1517" max="1526" width="0" style="4" hidden="1" customWidth="1"/>
    <col min="1527" max="1527" width="21.375" style="4" bestFit="1" customWidth="1"/>
    <col min="1528" max="1532" width="5.625" style="4" customWidth="1"/>
    <col min="1533" max="1533" width="5.125" style="4" customWidth="1"/>
    <col min="1534" max="1534" width="25.125" style="4" customWidth="1"/>
    <col min="1535" max="1535" width="19.375" style="4" customWidth="1"/>
    <col min="1536" max="1536" width="26.875" style="4" customWidth="1"/>
    <col min="1537" max="1770" width="9" style="4"/>
    <col min="1771" max="1771" width="2.5" style="4" customWidth="1"/>
    <col min="1772" max="1772" width="17.875" style="4" customWidth="1"/>
    <col min="1773" max="1782" width="0" style="4" hidden="1" customWidth="1"/>
    <col min="1783" max="1783" width="21.375" style="4" bestFit="1" customWidth="1"/>
    <col min="1784" max="1788" width="5.625" style="4" customWidth="1"/>
    <col min="1789" max="1789" width="5.125" style="4" customWidth="1"/>
    <col min="1790" max="1790" width="25.125" style="4" customWidth="1"/>
    <col min="1791" max="1791" width="19.375" style="4" customWidth="1"/>
    <col min="1792" max="1792" width="26.875" style="4" customWidth="1"/>
    <col min="1793" max="2026" width="9" style="4"/>
    <col min="2027" max="2027" width="2.5" style="4" customWidth="1"/>
    <col min="2028" max="2028" width="17.875" style="4" customWidth="1"/>
    <col min="2029" max="2038" width="0" style="4" hidden="1" customWidth="1"/>
    <col min="2039" max="2039" width="21.375" style="4" bestFit="1" customWidth="1"/>
    <col min="2040" max="2044" width="5.625" style="4" customWidth="1"/>
    <col min="2045" max="2045" width="5.125" style="4" customWidth="1"/>
    <col min="2046" max="2046" width="25.125" style="4" customWidth="1"/>
    <col min="2047" max="2047" width="19.375" style="4" customWidth="1"/>
    <col min="2048" max="2048" width="26.875" style="4" customWidth="1"/>
    <col min="2049" max="2282" width="9" style="4"/>
    <col min="2283" max="2283" width="2.5" style="4" customWidth="1"/>
    <col min="2284" max="2284" width="17.875" style="4" customWidth="1"/>
    <col min="2285" max="2294" width="0" style="4" hidden="1" customWidth="1"/>
    <col min="2295" max="2295" width="21.375" style="4" bestFit="1" customWidth="1"/>
    <col min="2296" max="2300" width="5.625" style="4" customWidth="1"/>
    <col min="2301" max="2301" width="5.125" style="4" customWidth="1"/>
    <col min="2302" max="2302" width="25.125" style="4" customWidth="1"/>
    <col min="2303" max="2303" width="19.375" style="4" customWidth="1"/>
    <col min="2304" max="2304" width="26.875" style="4" customWidth="1"/>
    <col min="2305" max="2538" width="9" style="4"/>
    <col min="2539" max="2539" width="2.5" style="4" customWidth="1"/>
    <col min="2540" max="2540" width="17.875" style="4" customWidth="1"/>
    <col min="2541" max="2550" width="0" style="4" hidden="1" customWidth="1"/>
    <col min="2551" max="2551" width="21.375" style="4" bestFit="1" customWidth="1"/>
    <col min="2552" max="2556" width="5.625" style="4" customWidth="1"/>
    <col min="2557" max="2557" width="5.125" style="4" customWidth="1"/>
    <col min="2558" max="2558" width="25.125" style="4" customWidth="1"/>
    <col min="2559" max="2559" width="19.375" style="4" customWidth="1"/>
    <col min="2560" max="2560" width="26.875" style="4" customWidth="1"/>
    <col min="2561" max="2794" width="9" style="4"/>
    <col min="2795" max="2795" width="2.5" style="4" customWidth="1"/>
    <col min="2796" max="2796" width="17.875" style="4" customWidth="1"/>
    <col min="2797" max="2806" width="0" style="4" hidden="1" customWidth="1"/>
    <col min="2807" max="2807" width="21.375" style="4" bestFit="1" customWidth="1"/>
    <col min="2808" max="2812" width="5.625" style="4" customWidth="1"/>
    <col min="2813" max="2813" width="5.125" style="4" customWidth="1"/>
    <col min="2814" max="2814" width="25.125" style="4" customWidth="1"/>
    <col min="2815" max="2815" width="19.375" style="4" customWidth="1"/>
    <col min="2816" max="2816" width="26.875" style="4" customWidth="1"/>
    <col min="2817" max="3050" width="9" style="4"/>
    <col min="3051" max="3051" width="2.5" style="4" customWidth="1"/>
    <col min="3052" max="3052" width="17.875" style="4" customWidth="1"/>
    <col min="3053" max="3062" width="0" style="4" hidden="1" customWidth="1"/>
    <col min="3063" max="3063" width="21.375" style="4" bestFit="1" customWidth="1"/>
    <col min="3064" max="3068" width="5.625" style="4" customWidth="1"/>
    <col min="3069" max="3069" width="5.125" style="4" customWidth="1"/>
    <col min="3070" max="3070" width="25.125" style="4" customWidth="1"/>
    <col min="3071" max="3071" width="19.375" style="4" customWidth="1"/>
    <col min="3072" max="3072" width="26.875" style="4" customWidth="1"/>
    <col min="3073" max="3306" width="9" style="4"/>
    <col min="3307" max="3307" width="2.5" style="4" customWidth="1"/>
    <col min="3308" max="3308" width="17.875" style="4" customWidth="1"/>
    <col min="3309" max="3318" width="0" style="4" hidden="1" customWidth="1"/>
    <col min="3319" max="3319" width="21.375" style="4" bestFit="1" customWidth="1"/>
    <col min="3320" max="3324" width="5.625" style="4" customWidth="1"/>
    <col min="3325" max="3325" width="5.125" style="4" customWidth="1"/>
    <col min="3326" max="3326" width="25.125" style="4" customWidth="1"/>
    <col min="3327" max="3327" width="19.375" style="4" customWidth="1"/>
    <col min="3328" max="3328" width="26.875" style="4" customWidth="1"/>
    <col min="3329" max="3562" width="9" style="4"/>
    <col min="3563" max="3563" width="2.5" style="4" customWidth="1"/>
    <col min="3564" max="3564" width="17.875" style="4" customWidth="1"/>
    <col min="3565" max="3574" width="0" style="4" hidden="1" customWidth="1"/>
    <col min="3575" max="3575" width="21.375" style="4" bestFit="1" customWidth="1"/>
    <col min="3576" max="3580" width="5.625" style="4" customWidth="1"/>
    <col min="3581" max="3581" width="5.125" style="4" customWidth="1"/>
    <col min="3582" max="3582" width="25.125" style="4" customWidth="1"/>
    <col min="3583" max="3583" width="19.375" style="4" customWidth="1"/>
    <col min="3584" max="3584" width="26.875" style="4" customWidth="1"/>
    <col min="3585" max="3818" width="9" style="4"/>
    <col min="3819" max="3819" width="2.5" style="4" customWidth="1"/>
    <col min="3820" max="3820" width="17.875" style="4" customWidth="1"/>
    <col min="3821" max="3830" width="0" style="4" hidden="1" customWidth="1"/>
    <col min="3831" max="3831" width="21.375" style="4" bestFit="1" customWidth="1"/>
    <col min="3832" max="3836" width="5.625" style="4" customWidth="1"/>
    <col min="3837" max="3837" width="5.125" style="4" customWidth="1"/>
    <col min="3838" max="3838" width="25.125" style="4" customWidth="1"/>
    <col min="3839" max="3839" width="19.375" style="4" customWidth="1"/>
    <col min="3840" max="3840" width="26.875" style="4" customWidth="1"/>
    <col min="3841" max="4074" width="9" style="4"/>
    <col min="4075" max="4075" width="2.5" style="4" customWidth="1"/>
    <col min="4076" max="4076" width="17.875" style="4" customWidth="1"/>
    <col min="4077" max="4086" width="0" style="4" hidden="1" customWidth="1"/>
    <col min="4087" max="4087" width="21.375" style="4" bestFit="1" customWidth="1"/>
    <col min="4088" max="4092" width="5.625" style="4" customWidth="1"/>
    <col min="4093" max="4093" width="5.125" style="4" customWidth="1"/>
    <col min="4094" max="4094" width="25.125" style="4" customWidth="1"/>
    <col min="4095" max="4095" width="19.375" style="4" customWidth="1"/>
    <col min="4096" max="4096" width="26.875" style="4" customWidth="1"/>
    <col min="4097" max="4330" width="9" style="4"/>
    <col min="4331" max="4331" width="2.5" style="4" customWidth="1"/>
    <col min="4332" max="4332" width="17.875" style="4" customWidth="1"/>
    <col min="4333" max="4342" width="0" style="4" hidden="1" customWidth="1"/>
    <col min="4343" max="4343" width="21.375" style="4" bestFit="1" customWidth="1"/>
    <col min="4344" max="4348" width="5.625" style="4" customWidth="1"/>
    <col min="4349" max="4349" width="5.125" style="4" customWidth="1"/>
    <col min="4350" max="4350" width="25.125" style="4" customWidth="1"/>
    <col min="4351" max="4351" width="19.375" style="4" customWidth="1"/>
    <col min="4352" max="4352" width="26.875" style="4" customWidth="1"/>
    <col min="4353" max="4586" width="9" style="4"/>
    <col min="4587" max="4587" width="2.5" style="4" customWidth="1"/>
    <col min="4588" max="4588" width="17.875" style="4" customWidth="1"/>
    <col min="4589" max="4598" width="0" style="4" hidden="1" customWidth="1"/>
    <col min="4599" max="4599" width="21.375" style="4" bestFit="1" customWidth="1"/>
    <col min="4600" max="4604" width="5.625" style="4" customWidth="1"/>
    <col min="4605" max="4605" width="5.125" style="4" customWidth="1"/>
    <col min="4606" max="4606" width="25.125" style="4" customWidth="1"/>
    <col min="4607" max="4607" width="19.375" style="4" customWidth="1"/>
    <col min="4608" max="4608" width="26.875" style="4" customWidth="1"/>
    <col min="4609" max="4842" width="9" style="4"/>
    <col min="4843" max="4843" width="2.5" style="4" customWidth="1"/>
    <col min="4844" max="4844" width="17.875" style="4" customWidth="1"/>
    <col min="4845" max="4854" width="0" style="4" hidden="1" customWidth="1"/>
    <col min="4855" max="4855" width="21.375" style="4" bestFit="1" customWidth="1"/>
    <col min="4856" max="4860" width="5.625" style="4" customWidth="1"/>
    <col min="4861" max="4861" width="5.125" style="4" customWidth="1"/>
    <col min="4862" max="4862" width="25.125" style="4" customWidth="1"/>
    <col min="4863" max="4863" width="19.375" style="4" customWidth="1"/>
    <col min="4864" max="4864" width="26.875" style="4" customWidth="1"/>
    <col min="4865" max="5098" width="9" style="4"/>
    <col min="5099" max="5099" width="2.5" style="4" customWidth="1"/>
    <col min="5100" max="5100" width="17.875" style="4" customWidth="1"/>
    <col min="5101" max="5110" width="0" style="4" hidden="1" customWidth="1"/>
    <col min="5111" max="5111" width="21.375" style="4" bestFit="1" customWidth="1"/>
    <col min="5112" max="5116" width="5.625" style="4" customWidth="1"/>
    <col min="5117" max="5117" width="5.125" style="4" customWidth="1"/>
    <col min="5118" max="5118" width="25.125" style="4" customWidth="1"/>
    <col min="5119" max="5119" width="19.375" style="4" customWidth="1"/>
    <col min="5120" max="5120" width="26.875" style="4" customWidth="1"/>
    <col min="5121" max="5354" width="9" style="4"/>
    <col min="5355" max="5355" width="2.5" style="4" customWidth="1"/>
    <col min="5356" max="5356" width="17.875" style="4" customWidth="1"/>
    <col min="5357" max="5366" width="0" style="4" hidden="1" customWidth="1"/>
    <col min="5367" max="5367" width="21.375" style="4" bestFit="1" customWidth="1"/>
    <col min="5368" max="5372" width="5.625" style="4" customWidth="1"/>
    <col min="5373" max="5373" width="5.125" style="4" customWidth="1"/>
    <col min="5374" max="5374" width="25.125" style="4" customWidth="1"/>
    <col min="5375" max="5375" width="19.375" style="4" customWidth="1"/>
    <col min="5376" max="5376" width="26.875" style="4" customWidth="1"/>
    <col min="5377" max="5610" width="9" style="4"/>
    <col min="5611" max="5611" width="2.5" style="4" customWidth="1"/>
    <col min="5612" max="5612" width="17.875" style="4" customWidth="1"/>
    <col min="5613" max="5622" width="0" style="4" hidden="1" customWidth="1"/>
    <col min="5623" max="5623" width="21.375" style="4" bestFit="1" customWidth="1"/>
    <col min="5624" max="5628" width="5.625" style="4" customWidth="1"/>
    <col min="5629" max="5629" width="5.125" style="4" customWidth="1"/>
    <col min="5630" max="5630" width="25.125" style="4" customWidth="1"/>
    <col min="5631" max="5631" width="19.375" style="4" customWidth="1"/>
    <col min="5632" max="5632" width="26.875" style="4" customWidth="1"/>
    <col min="5633" max="5866" width="9" style="4"/>
    <col min="5867" max="5867" width="2.5" style="4" customWidth="1"/>
    <col min="5868" max="5868" width="17.875" style="4" customWidth="1"/>
    <col min="5869" max="5878" width="0" style="4" hidden="1" customWidth="1"/>
    <col min="5879" max="5879" width="21.375" style="4" bestFit="1" customWidth="1"/>
    <col min="5880" max="5884" width="5.625" style="4" customWidth="1"/>
    <col min="5885" max="5885" width="5.125" style="4" customWidth="1"/>
    <col min="5886" max="5886" width="25.125" style="4" customWidth="1"/>
    <col min="5887" max="5887" width="19.375" style="4" customWidth="1"/>
    <col min="5888" max="5888" width="26.875" style="4" customWidth="1"/>
    <col min="5889" max="6122" width="9" style="4"/>
    <col min="6123" max="6123" width="2.5" style="4" customWidth="1"/>
    <col min="6124" max="6124" width="17.875" style="4" customWidth="1"/>
    <col min="6125" max="6134" width="0" style="4" hidden="1" customWidth="1"/>
    <col min="6135" max="6135" width="21.375" style="4" bestFit="1" customWidth="1"/>
    <col min="6136" max="6140" width="5.625" style="4" customWidth="1"/>
    <col min="6141" max="6141" width="5.125" style="4" customWidth="1"/>
    <col min="6142" max="6142" width="25.125" style="4" customWidth="1"/>
    <col min="6143" max="6143" width="19.375" style="4" customWidth="1"/>
    <col min="6144" max="6144" width="26.875" style="4" customWidth="1"/>
    <col min="6145" max="6378" width="9" style="4"/>
    <col min="6379" max="6379" width="2.5" style="4" customWidth="1"/>
    <col min="6380" max="6380" width="17.875" style="4" customWidth="1"/>
    <col min="6381" max="6390" width="0" style="4" hidden="1" customWidth="1"/>
    <col min="6391" max="6391" width="21.375" style="4" bestFit="1" customWidth="1"/>
    <col min="6392" max="6396" width="5.625" style="4" customWidth="1"/>
    <col min="6397" max="6397" width="5.125" style="4" customWidth="1"/>
    <col min="6398" max="6398" width="25.125" style="4" customWidth="1"/>
    <col min="6399" max="6399" width="19.375" style="4" customWidth="1"/>
    <col min="6400" max="6400" width="26.875" style="4" customWidth="1"/>
    <col min="6401" max="6634" width="9" style="4"/>
    <col min="6635" max="6635" width="2.5" style="4" customWidth="1"/>
    <col min="6636" max="6636" width="17.875" style="4" customWidth="1"/>
    <col min="6637" max="6646" width="0" style="4" hidden="1" customWidth="1"/>
    <col min="6647" max="6647" width="21.375" style="4" bestFit="1" customWidth="1"/>
    <col min="6648" max="6652" width="5.625" style="4" customWidth="1"/>
    <col min="6653" max="6653" width="5.125" style="4" customWidth="1"/>
    <col min="6654" max="6654" width="25.125" style="4" customWidth="1"/>
    <col min="6655" max="6655" width="19.375" style="4" customWidth="1"/>
    <col min="6656" max="6656" width="26.875" style="4" customWidth="1"/>
    <col min="6657" max="6890" width="9" style="4"/>
    <col min="6891" max="6891" width="2.5" style="4" customWidth="1"/>
    <col min="6892" max="6892" width="17.875" style="4" customWidth="1"/>
    <col min="6893" max="6902" width="0" style="4" hidden="1" customWidth="1"/>
    <col min="6903" max="6903" width="21.375" style="4" bestFit="1" customWidth="1"/>
    <col min="6904" max="6908" width="5.625" style="4" customWidth="1"/>
    <col min="6909" max="6909" width="5.125" style="4" customWidth="1"/>
    <col min="6910" max="6910" width="25.125" style="4" customWidth="1"/>
    <col min="6911" max="6911" width="19.375" style="4" customWidth="1"/>
    <col min="6912" max="6912" width="26.875" style="4" customWidth="1"/>
    <col min="6913" max="7146" width="9" style="4"/>
    <col min="7147" max="7147" width="2.5" style="4" customWidth="1"/>
    <col min="7148" max="7148" width="17.875" style="4" customWidth="1"/>
    <col min="7149" max="7158" width="0" style="4" hidden="1" customWidth="1"/>
    <col min="7159" max="7159" width="21.375" style="4" bestFit="1" customWidth="1"/>
    <col min="7160" max="7164" width="5.625" style="4" customWidth="1"/>
    <col min="7165" max="7165" width="5.125" style="4" customWidth="1"/>
    <col min="7166" max="7166" width="25.125" style="4" customWidth="1"/>
    <col min="7167" max="7167" width="19.375" style="4" customWidth="1"/>
    <col min="7168" max="7168" width="26.875" style="4" customWidth="1"/>
    <col min="7169" max="7402" width="9" style="4"/>
    <col min="7403" max="7403" width="2.5" style="4" customWidth="1"/>
    <col min="7404" max="7404" width="17.875" style="4" customWidth="1"/>
    <col min="7405" max="7414" width="0" style="4" hidden="1" customWidth="1"/>
    <col min="7415" max="7415" width="21.375" style="4" bestFit="1" customWidth="1"/>
    <col min="7416" max="7420" width="5.625" style="4" customWidth="1"/>
    <col min="7421" max="7421" width="5.125" style="4" customWidth="1"/>
    <col min="7422" max="7422" width="25.125" style="4" customWidth="1"/>
    <col min="7423" max="7423" width="19.375" style="4" customWidth="1"/>
    <col min="7424" max="7424" width="26.875" style="4" customWidth="1"/>
    <col min="7425" max="7658" width="9" style="4"/>
    <col min="7659" max="7659" width="2.5" style="4" customWidth="1"/>
    <col min="7660" max="7660" width="17.875" style="4" customWidth="1"/>
    <col min="7661" max="7670" width="0" style="4" hidden="1" customWidth="1"/>
    <col min="7671" max="7671" width="21.375" style="4" bestFit="1" customWidth="1"/>
    <col min="7672" max="7676" width="5.625" style="4" customWidth="1"/>
    <col min="7677" max="7677" width="5.125" style="4" customWidth="1"/>
    <col min="7678" max="7678" width="25.125" style="4" customWidth="1"/>
    <col min="7679" max="7679" width="19.375" style="4" customWidth="1"/>
    <col min="7680" max="7680" width="26.875" style="4" customWidth="1"/>
    <col min="7681" max="7914" width="9" style="4"/>
    <col min="7915" max="7915" width="2.5" style="4" customWidth="1"/>
    <col min="7916" max="7916" width="17.875" style="4" customWidth="1"/>
    <col min="7917" max="7926" width="0" style="4" hidden="1" customWidth="1"/>
    <col min="7927" max="7927" width="21.375" style="4" bestFit="1" customWidth="1"/>
    <col min="7928" max="7932" width="5.625" style="4" customWidth="1"/>
    <col min="7933" max="7933" width="5.125" style="4" customWidth="1"/>
    <col min="7934" max="7934" width="25.125" style="4" customWidth="1"/>
    <col min="7935" max="7935" width="19.375" style="4" customWidth="1"/>
    <col min="7936" max="7936" width="26.875" style="4" customWidth="1"/>
    <col min="7937" max="8170" width="9" style="4"/>
    <col min="8171" max="8171" width="2.5" style="4" customWidth="1"/>
    <col min="8172" max="8172" width="17.875" style="4" customWidth="1"/>
    <col min="8173" max="8182" width="0" style="4" hidden="1" customWidth="1"/>
    <col min="8183" max="8183" width="21.375" style="4" bestFit="1" customWidth="1"/>
    <col min="8184" max="8188" width="5.625" style="4" customWidth="1"/>
    <col min="8189" max="8189" width="5.125" style="4" customWidth="1"/>
    <col min="8190" max="8190" width="25.125" style="4" customWidth="1"/>
    <col min="8191" max="8191" width="19.375" style="4" customWidth="1"/>
    <col min="8192" max="8192" width="26.875" style="4" customWidth="1"/>
    <col min="8193" max="8426" width="9" style="4"/>
    <col min="8427" max="8427" width="2.5" style="4" customWidth="1"/>
    <col min="8428" max="8428" width="17.875" style="4" customWidth="1"/>
    <col min="8429" max="8438" width="0" style="4" hidden="1" customWidth="1"/>
    <col min="8439" max="8439" width="21.375" style="4" bestFit="1" customWidth="1"/>
    <col min="8440" max="8444" width="5.625" style="4" customWidth="1"/>
    <col min="8445" max="8445" width="5.125" style="4" customWidth="1"/>
    <col min="8446" max="8446" width="25.125" style="4" customWidth="1"/>
    <col min="8447" max="8447" width="19.375" style="4" customWidth="1"/>
    <col min="8448" max="8448" width="26.875" style="4" customWidth="1"/>
    <col min="8449" max="8682" width="9" style="4"/>
    <col min="8683" max="8683" width="2.5" style="4" customWidth="1"/>
    <col min="8684" max="8684" width="17.875" style="4" customWidth="1"/>
    <col min="8685" max="8694" width="0" style="4" hidden="1" customWidth="1"/>
    <col min="8695" max="8695" width="21.375" style="4" bestFit="1" customWidth="1"/>
    <col min="8696" max="8700" width="5.625" style="4" customWidth="1"/>
    <col min="8701" max="8701" width="5.125" style="4" customWidth="1"/>
    <col min="8702" max="8702" width="25.125" style="4" customWidth="1"/>
    <col min="8703" max="8703" width="19.375" style="4" customWidth="1"/>
    <col min="8704" max="8704" width="26.875" style="4" customWidth="1"/>
    <col min="8705" max="8938" width="9" style="4"/>
    <col min="8939" max="8939" width="2.5" style="4" customWidth="1"/>
    <col min="8940" max="8940" width="17.875" style="4" customWidth="1"/>
    <col min="8941" max="8950" width="0" style="4" hidden="1" customWidth="1"/>
    <col min="8951" max="8951" width="21.375" style="4" bestFit="1" customWidth="1"/>
    <col min="8952" max="8956" width="5.625" style="4" customWidth="1"/>
    <col min="8957" max="8957" width="5.125" style="4" customWidth="1"/>
    <col min="8958" max="8958" width="25.125" style="4" customWidth="1"/>
    <col min="8959" max="8959" width="19.375" style="4" customWidth="1"/>
    <col min="8960" max="8960" width="26.875" style="4" customWidth="1"/>
    <col min="8961" max="9194" width="9" style="4"/>
    <col min="9195" max="9195" width="2.5" style="4" customWidth="1"/>
    <col min="9196" max="9196" width="17.875" style="4" customWidth="1"/>
    <col min="9197" max="9206" width="0" style="4" hidden="1" customWidth="1"/>
    <col min="9207" max="9207" width="21.375" style="4" bestFit="1" customWidth="1"/>
    <col min="9208" max="9212" width="5.625" style="4" customWidth="1"/>
    <col min="9213" max="9213" width="5.125" style="4" customWidth="1"/>
    <col min="9214" max="9214" width="25.125" style="4" customWidth="1"/>
    <col min="9215" max="9215" width="19.375" style="4" customWidth="1"/>
    <col min="9216" max="9216" width="26.875" style="4" customWidth="1"/>
    <col min="9217" max="9450" width="9" style="4"/>
    <col min="9451" max="9451" width="2.5" style="4" customWidth="1"/>
    <col min="9452" max="9452" width="17.875" style="4" customWidth="1"/>
    <col min="9453" max="9462" width="0" style="4" hidden="1" customWidth="1"/>
    <col min="9463" max="9463" width="21.375" style="4" bestFit="1" customWidth="1"/>
    <col min="9464" max="9468" width="5.625" style="4" customWidth="1"/>
    <col min="9469" max="9469" width="5.125" style="4" customWidth="1"/>
    <col min="9470" max="9470" width="25.125" style="4" customWidth="1"/>
    <col min="9471" max="9471" width="19.375" style="4" customWidth="1"/>
    <col min="9472" max="9472" width="26.875" style="4" customWidth="1"/>
    <col min="9473" max="9706" width="9" style="4"/>
    <col min="9707" max="9707" width="2.5" style="4" customWidth="1"/>
    <col min="9708" max="9708" width="17.875" style="4" customWidth="1"/>
    <col min="9709" max="9718" width="0" style="4" hidden="1" customWidth="1"/>
    <col min="9719" max="9719" width="21.375" style="4" bestFit="1" customWidth="1"/>
    <col min="9720" max="9724" width="5.625" style="4" customWidth="1"/>
    <col min="9725" max="9725" width="5.125" style="4" customWidth="1"/>
    <col min="9726" max="9726" width="25.125" style="4" customWidth="1"/>
    <col min="9727" max="9727" width="19.375" style="4" customWidth="1"/>
    <col min="9728" max="9728" width="26.875" style="4" customWidth="1"/>
    <col min="9729" max="9962" width="9" style="4"/>
    <col min="9963" max="9963" width="2.5" style="4" customWidth="1"/>
    <col min="9964" max="9964" width="17.875" style="4" customWidth="1"/>
    <col min="9965" max="9974" width="0" style="4" hidden="1" customWidth="1"/>
    <col min="9975" max="9975" width="21.375" style="4" bestFit="1" customWidth="1"/>
    <col min="9976" max="9980" width="5.625" style="4" customWidth="1"/>
    <col min="9981" max="9981" width="5.125" style="4" customWidth="1"/>
    <col min="9982" max="9982" width="25.125" style="4" customWidth="1"/>
    <col min="9983" max="9983" width="19.375" style="4" customWidth="1"/>
    <col min="9984" max="9984" width="26.875" style="4" customWidth="1"/>
    <col min="9985" max="10218" width="9" style="4"/>
    <col min="10219" max="10219" width="2.5" style="4" customWidth="1"/>
    <col min="10220" max="10220" width="17.875" style="4" customWidth="1"/>
    <col min="10221" max="10230" width="0" style="4" hidden="1" customWidth="1"/>
    <col min="10231" max="10231" width="21.375" style="4" bestFit="1" customWidth="1"/>
    <col min="10232" max="10236" width="5.625" style="4" customWidth="1"/>
    <col min="10237" max="10237" width="5.125" style="4" customWidth="1"/>
    <col min="10238" max="10238" width="25.125" style="4" customWidth="1"/>
    <col min="10239" max="10239" width="19.375" style="4" customWidth="1"/>
    <col min="10240" max="10240" width="26.875" style="4" customWidth="1"/>
    <col min="10241" max="10474" width="9" style="4"/>
    <col min="10475" max="10475" width="2.5" style="4" customWidth="1"/>
    <col min="10476" max="10476" width="17.875" style="4" customWidth="1"/>
    <col min="10477" max="10486" width="0" style="4" hidden="1" customWidth="1"/>
    <col min="10487" max="10487" width="21.375" style="4" bestFit="1" customWidth="1"/>
    <col min="10488" max="10492" width="5.625" style="4" customWidth="1"/>
    <col min="10493" max="10493" width="5.125" style="4" customWidth="1"/>
    <col min="10494" max="10494" width="25.125" style="4" customWidth="1"/>
    <col min="10495" max="10495" width="19.375" style="4" customWidth="1"/>
    <col min="10496" max="10496" width="26.875" style="4" customWidth="1"/>
    <col min="10497" max="10730" width="9" style="4"/>
    <col min="10731" max="10731" width="2.5" style="4" customWidth="1"/>
    <col min="10732" max="10732" width="17.875" style="4" customWidth="1"/>
    <col min="10733" max="10742" width="0" style="4" hidden="1" customWidth="1"/>
    <col min="10743" max="10743" width="21.375" style="4" bestFit="1" customWidth="1"/>
    <col min="10744" max="10748" width="5.625" style="4" customWidth="1"/>
    <col min="10749" max="10749" width="5.125" style="4" customWidth="1"/>
    <col min="10750" max="10750" width="25.125" style="4" customWidth="1"/>
    <col min="10751" max="10751" width="19.375" style="4" customWidth="1"/>
    <col min="10752" max="10752" width="26.875" style="4" customWidth="1"/>
    <col min="10753" max="10986" width="9" style="4"/>
    <col min="10987" max="10987" width="2.5" style="4" customWidth="1"/>
    <col min="10988" max="10988" width="17.875" style="4" customWidth="1"/>
    <col min="10989" max="10998" width="0" style="4" hidden="1" customWidth="1"/>
    <col min="10999" max="10999" width="21.375" style="4" bestFit="1" customWidth="1"/>
    <col min="11000" max="11004" width="5.625" style="4" customWidth="1"/>
    <col min="11005" max="11005" width="5.125" style="4" customWidth="1"/>
    <col min="11006" max="11006" width="25.125" style="4" customWidth="1"/>
    <col min="11007" max="11007" width="19.375" style="4" customWidth="1"/>
    <col min="11008" max="11008" width="26.875" style="4" customWidth="1"/>
    <col min="11009" max="11242" width="9" style="4"/>
    <col min="11243" max="11243" width="2.5" style="4" customWidth="1"/>
    <col min="11244" max="11244" width="17.875" style="4" customWidth="1"/>
    <col min="11245" max="11254" width="0" style="4" hidden="1" customWidth="1"/>
    <col min="11255" max="11255" width="21.375" style="4" bestFit="1" customWidth="1"/>
    <col min="11256" max="11260" width="5.625" style="4" customWidth="1"/>
    <col min="11261" max="11261" width="5.125" style="4" customWidth="1"/>
    <col min="11262" max="11262" width="25.125" style="4" customWidth="1"/>
    <col min="11263" max="11263" width="19.375" style="4" customWidth="1"/>
    <col min="11264" max="11264" width="26.875" style="4" customWidth="1"/>
    <col min="11265" max="11498" width="9" style="4"/>
    <col min="11499" max="11499" width="2.5" style="4" customWidth="1"/>
    <col min="11500" max="11500" width="17.875" style="4" customWidth="1"/>
    <col min="11501" max="11510" width="0" style="4" hidden="1" customWidth="1"/>
    <col min="11511" max="11511" width="21.375" style="4" bestFit="1" customWidth="1"/>
    <col min="11512" max="11516" width="5.625" style="4" customWidth="1"/>
    <col min="11517" max="11517" width="5.125" style="4" customWidth="1"/>
    <col min="11518" max="11518" width="25.125" style="4" customWidth="1"/>
    <col min="11519" max="11519" width="19.375" style="4" customWidth="1"/>
    <col min="11520" max="11520" width="26.875" style="4" customWidth="1"/>
    <col min="11521" max="11754" width="9" style="4"/>
    <col min="11755" max="11755" width="2.5" style="4" customWidth="1"/>
    <col min="11756" max="11756" width="17.875" style="4" customWidth="1"/>
    <col min="11757" max="11766" width="0" style="4" hidden="1" customWidth="1"/>
    <col min="11767" max="11767" width="21.375" style="4" bestFit="1" customWidth="1"/>
    <col min="11768" max="11772" width="5.625" style="4" customWidth="1"/>
    <col min="11773" max="11773" width="5.125" style="4" customWidth="1"/>
    <col min="11774" max="11774" width="25.125" style="4" customWidth="1"/>
    <col min="11775" max="11775" width="19.375" style="4" customWidth="1"/>
    <col min="11776" max="11776" width="26.875" style="4" customWidth="1"/>
    <col min="11777" max="12010" width="9" style="4"/>
    <col min="12011" max="12011" width="2.5" style="4" customWidth="1"/>
    <col min="12012" max="12012" width="17.875" style="4" customWidth="1"/>
    <col min="12013" max="12022" width="0" style="4" hidden="1" customWidth="1"/>
    <col min="12023" max="12023" width="21.375" style="4" bestFit="1" customWidth="1"/>
    <col min="12024" max="12028" width="5.625" style="4" customWidth="1"/>
    <col min="12029" max="12029" width="5.125" style="4" customWidth="1"/>
    <col min="12030" max="12030" width="25.125" style="4" customWidth="1"/>
    <col min="12031" max="12031" width="19.375" style="4" customWidth="1"/>
    <col min="12032" max="12032" width="26.875" style="4" customWidth="1"/>
    <col min="12033" max="12266" width="9" style="4"/>
    <col min="12267" max="12267" width="2.5" style="4" customWidth="1"/>
    <col min="12268" max="12268" width="17.875" style="4" customWidth="1"/>
    <col min="12269" max="12278" width="0" style="4" hidden="1" customWidth="1"/>
    <col min="12279" max="12279" width="21.375" style="4" bestFit="1" customWidth="1"/>
    <col min="12280" max="12284" width="5.625" style="4" customWidth="1"/>
    <col min="12285" max="12285" width="5.125" style="4" customWidth="1"/>
    <col min="12286" max="12286" width="25.125" style="4" customWidth="1"/>
    <col min="12287" max="12287" width="19.375" style="4" customWidth="1"/>
    <col min="12288" max="12288" width="26.875" style="4" customWidth="1"/>
    <col min="12289" max="12522" width="9" style="4"/>
    <col min="12523" max="12523" width="2.5" style="4" customWidth="1"/>
    <col min="12524" max="12524" width="17.875" style="4" customWidth="1"/>
    <col min="12525" max="12534" width="0" style="4" hidden="1" customWidth="1"/>
    <col min="12535" max="12535" width="21.375" style="4" bestFit="1" customWidth="1"/>
    <col min="12536" max="12540" width="5.625" style="4" customWidth="1"/>
    <col min="12541" max="12541" width="5.125" style="4" customWidth="1"/>
    <col min="12542" max="12542" width="25.125" style="4" customWidth="1"/>
    <col min="12543" max="12543" width="19.375" style="4" customWidth="1"/>
    <col min="12544" max="12544" width="26.875" style="4" customWidth="1"/>
    <col min="12545" max="12778" width="9" style="4"/>
    <col min="12779" max="12779" width="2.5" style="4" customWidth="1"/>
    <col min="12780" max="12780" width="17.875" style="4" customWidth="1"/>
    <col min="12781" max="12790" width="0" style="4" hidden="1" customWidth="1"/>
    <col min="12791" max="12791" width="21.375" style="4" bestFit="1" customWidth="1"/>
    <col min="12792" max="12796" width="5.625" style="4" customWidth="1"/>
    <col min="12797" max="12797" width="5.125" style="4" customWidth="1"/>
    <col min="12798" max="12798" width="25.125" style="4" customWidth="1"/>
    <col min="12799" max="12799" width="19.375" style="4" customWidth="1"/>
    <col min="12800" max="12800" width="26.875" style="4" customWidth="1"/>
    <col min="12801" max="13034" width="9" style="4"/>
    <col min="13035" max="13035" width="2.5" style="4" customWidth="1"/>
    <col min="13036" max="13036" width="17.875" style="4" customWidth="1"/>
    <col min="13037" max="13046" width="0" style="4" hidden="1" customWidth="1"/>
    <col min="13047" max="13047" width="21.375" style="4" bestFit="1" customWidth="1"/>
    <col min="13048" max="13052" width="5.625" style="4" customWidth="1"/>
    <col min="13053" max="13053" width="5.125" style="4" customWidth="1"/>
    <col min="13054" max="13054" width="25.125" style="4" customWidth="1"/>
    <col min="13055" max="13055" width="19.375" style="4" customWidth="1"/>
    <col min="13056" max="13056" width="26.875" style="4" customWidth="1"/>
    <col min="13057" max="13290" width="9" style="4"/>
    <col min="13291" max="13291" width="2.5" style="4" customWidth="1"/>
    <col min="13292" max="13292" width="17.875" style="4" customWidth="1"/>
    <col min="13293" max="13302" width="0" style="4" hidden="1" customWidth="1"/>
    <col min="13303" max="13303" width="21.375" style="4" bestFit="1" customWidth="1"/>
    <col min="13304" max="13308" width="5.625" style="4" customWidth="1"/>
    <col min="13309" max="13309" width="5.125" style="4" customWidth="1"/>
    <col min="13310" max="13310" width="25.125" style="4" customWidth="1"/>
    <col min="13311" max="13311" width="19.375" style="4" customWidth="1"/>
    <col min="13312" max="13312" width="26.875" style="4" customWidth="1"/>
    <col min="13313" max="13546" width="9" style="4"/>
    <col min="13547" max="13547" width="2.5" style="4" customWidth="1"/>
    <col min="13548" max="13548" width="17.875" style="4" customWidth="1"/>
    <col min="13549" max="13558" width="0" style="4" hidden="1" customWidth="1"/>
    <col min="13559" max="13559" width="21.375" style="4" bestFit="1" customWidth="1"/>
    <col min="13560" max="13564" width="5.625" style="4" customWidth="1"/>
    <col min="13565" max="13565" width="5.125" style="4" customWidth="1"/>
    <col min="13566" max="13566" width="25.125" style="4" customWidth="1"/>
    <col min="13567" max="13567" width="19.375" style="4" customWidth="1"/>
    <col min="13568" max="13568" width="26.875" style="4" customWidth="1"/>
    <col min="13569" max="13802" width="9" style="4"/>
    <col min="13803" max="13803" width="2.5" style="4" customWidth="1"/>
    <col min="13804" max="13804" width="17.875" style="4" customWidth="1"/>
    <col min="13805" max="13814" width="0" style="4" hidden="1" customWidth="1"/>
    <col min="13815" max="13815" width="21.375" style="4" bestFit="1" customWidth="1"/>
    <col min="13816" max="13820" width="5.625" style="4" customWidth="1"/>
    <col min="13821" max="13821" width="5.125" style="4" customWidth="1"/>
    <col min="13822" max="13822" width="25.125" style="4" customWidth="1"/>
    <col min="13823" max="13823" width="19.375" style="4" customWidth="1"/>
    <col min="13824" max="13824" width="26.875" style="4" customWidth="1"/>
    <col min="13825" max="14058" width="9" style="4"/>
    <col min="14059" max="14059" width="2.5" style="4" customWidth="1"/>
    <col min="14060" max="14060" width="17.875" style="4" customWidth="1"/>
    <col min="14061" max="14070" width="0" style="4" hidden="1" customWidth="1"/>
    <col min="14071" max="14071" width="21.375" style="4" bestFit="1" customWidth="1"/>
    <col min="14072" max="14076" width="5.625" style="4" customWidth="1"/>
    <col min="14077" max="14077" width="5.125" style="4" customWidth="1"/>
    <col min="14078" max="14078" width="25.125" style="4" customWidth="1"/>
    <col min="14079" max="14079" width="19.375" style="4" customWidth="1"/>
    <col min="14080" max="14080" width="26.875" style="4" customWidth="1"/>
    <col min="14081" max="14314" width="9" style="4"/>
    <col min="14315" max="14315" width="2.5" style="4" customWidth="1"/>
    <col min="14316" max="14316" width="17.875" style="4" customWidth="1"/>
    <col min="14317" max="14326" width="0" style="4" hidden="1" customWidth="1"/>
    <col min="14327" max="14327" width="21.375" style="4" bestFit="1" customWidth="1"/>
    <col min="14328" max="14332" width="5.625" style="4" customWidth="1"/>
    <col min="14333" max="14333" width="5.125" style="4" customWidth="1"/>
    <col min="14334" max="14334" width="25.125" style="4" customWidth="1"/>
    <col min="14335" max="14335" width="19.375" style="4" customWidth="1"/>
    <col min="14336" max="14336" width="26.875" style="4" customWidth="1"/>
    <col min="14337" max="14570" width="9" style="4"/>
    <col min="14571" max="14571" width="2.5" style="4" customWidth="1"/>
    <col min="14572" max="14572" width="17.875" style="4" customWidth="1"/>
    <col min="14573" max="14582" width="0" style="4" hidden="1" customWidth="1"/>
    <col min="14583" max="14583" width="21.375" style="4" bestFit="1" customWidth="1"/>
    <col min="14584" max="14588" width="5.625" style="4" customWidth="1"/>
    <col min="14589" max="14589" width="5.125" style="4" customWidth="1"/>
    <col min="14590" max="14590" width="25.125" style="4" customWidth="1"/>
    <col min="14591" max="14591" width="19.375" style="4" customWidth="1"/>
    <col min="14592" max="14592" width="26.875" style="4" customWidth="1"/>
    <col min="14593" max="14826" width="9" style="4"/>
    <col min="14827" max="14827" width="2.5" style="4" customWidth="1"/>
    <col min="14828" max="14828" width="17.875" style="4" customWidth="1"/>
    <col min="14829" max="14838" width="0" style="4" hidden="1" customWidth="1"/>
    <col min="14839" max="14839" width="21.375" style="4" bestFit="1" customWidth="1"/>
    <col min="14840" max="14844" width="5.625" style="4" customWidth="1"/>
    <col min="14845" max="14845" width="5.125" style="4" customWidth="1"/>
    <col min="14846" max="14846" width="25.125" style="4" customWidth="1"/>
    <col min="14847" max="14847" width="19.375" style="4" customWidth="1"/>
    <col min="14848" max="14848" width="26.875" style="4" customWidth="1"/>
    <col min="14849" max="15082" width="9" style="4"/>
    <col min="15083" max="15083" width="2.5" style="4" customWidth="1"/>
    <col min="15084" max="15084" width="17.875" style="4" customWidth="1"/>
    <col min="15085" max="15094" width="0" style="4" hidden="1" customWidth="1"/>
    <col min="15095" max="15095" width="21.375" style="4" bestFit="1" customWidth="1"/>
    <col min="15096" max="15100" width="5.625" style="4" customWidth="1"/>
    <col min="15101" max="15101" width="5.125" style="4" customWidth="1"/>
    <col min="15102" max="15102" width="25.125" style="4" customWidth="1"/>
    <col min="15103" max="15103" width="19.375" style="4" customWidth="1"/>
    <col min="15104" max="15104" width="26.875" style="4" customWidth="1"/>
    <col min="15105" max="15338" width="9" style="4"/>
    <col min="15339" max="15339" width="2.5" style="4" customWidth="1"/>
    <col min="15340" max="15340" width="17.875" style="4" customWidth="1"/>
    <col min="15341" max="15350" width="0" style="4" hidden="1" customWidth="1"/>
    <col min="15351" max="15351" width="21.375" style="4" bestFit="1" customWidth="1"/>
    <col min="15352" max="15356" width="5.625" style="4" customWidth="1"/>
    <col min="15357" max="15357" width="5.125" style="4" customWidth="1"/>
    <col min="15358" max="15358" width="25.125" style="4" customWidth="1"/>
    <col min="15359" max="15359" width="19.375" style="4" customWidth="1"/>
    <col min="15360" max="15360" width="26.875" style="4" customWidth="1"/>
    <col min="15361" max="15594" width="9" style="4"/>
    <col min="15595" max="15595" width="2.5" style="4" customWidth="1"/>
    <col min="15596" max="15596" width="17.875" style="4" customWidth="1"/>
    <col min="15597" max="15606" width="0" style="4" hidden="1" customWidth="1"/>
    <col min="15607" max="15607" width="21.375" style="4" bestFit="1" customWidth="1"/>
    <col min="15608" max="15612" width="5.625" style="4" customWidth="1"/>
    <col min="15613" max="15613" width="5.125" style="4" customWidth="1"/>
    <col min="15614" max="15614" width="25.125" style="4" customWidth="1"/>
    <col min="15615" max="15615" width="19.375" style="4" customWidth="1"/>
    <col min="15616" max="15616" width="26.875" style="4" customWidth="1"/>
    <col min="15617" max="15850" width="9" style="4"/>
    <col min="15851" max="15851" width="2.5" style="4" customWidth="1"/>
    <col min="15852" max="15852" width="17.875" style="4" customWidth="1"/>
    <col min="15853" max="15862" width="0" style="4" hidden="1" customWidth="1"/>
    <col min="15863" max="15863" width="21.375" style="4" bestFit="1" customWidth="1"/>
    <col min="15864" max="15868" width="5.625" style="4" customWidth="1"/>
    <col min="15869" max="15869" width="5.125" style="4" customWidth="1"/>
    <col min="15870" max="15870" width="25.125" style="4" customWidth="1"/>
    <col min="15871" max="15871" width="19.375" style="4" customWidth="1"/>
    <col min="15872" max="15872" width="26.875" style="4" customWidth="1"/>
    <col min="15873" max="16106" width="9" style="4"/>
    <col min="16107" max="16107" width="2.5" style="4" customWidth="1"/>
    <col min="16108" max="16108" width="17.875" style="4" customWidth="1"/>
    <col min="16109" max="16118" width="0" style="4" hidden="1" customWidth="1"/>
    <col min="16119" max="16119" width="21.375" style="4" bestFit="1" customWidth="1"/>
    <col min="16120" max="16124" width="5.625" style="4" customWidth="1"/>
    <col min="16125" max="16125" width="5.125" style="4" customWidth="1"/>
    <col min="16126" max="16126" width="25.125" style="4" customWidth="1"/>
    <col min="16127" max="16127" width="19.375" style="4" customWidth="1"/>
    <col min="16128" max="16128" width="26.875" style="4" customWidth="1"/>
    <col min="16129" max="16384" width="9" style="4"/>
  </cols>
  <sheetData>
    <row r="1" spans="1:10" x14ac:dyDescent="0.4">
      <c r="B1" s="1"/>
    </row>
    <row r="2" spans="1:10" ht="5.25" customHeight="1" x14ac:dyDescent="0.4">
      <c r="B2" s="1"/>
      <c r="C2" s="3"/>
      <c r="E2" s="1"/>
      <c r="F2" s="1"/>
      <c r="G2" s="1"/>
      <c r="H2" s="1"/>
      <c r="J2" s="5"/>
    </row>
    <row r="3" spans="1:10" ht="26.25" customHeight="1" x14ac:dyDescent="0.4">
      <c r="B3" s="1"/>
    </row>
    <row r="4" spans="1:10" ht="27.75" customHeight="1" thickBot="1" x14ac:dyDescent="0.45">
      <c r="A4" s="6"/>
      <c r="B4" s="7" t="s">
        <v>36</v>
      </c>
      <c r="C4" s="221" t="s">
        <v>168</v>
      </c>
      <c r="D4" s="222" t="s">
        <v>37</v>
      </c>
      <c r="E4" s="223" t="s">
        <v>101</v>
      </c>
      <c r="F4" s="223" t="s">
        <v>38</v>
      </c>
      <c r="G4" s="222" t="s">
        <v>39</v>
      </c>
      <c r="H4" s="224" t="s">
        <v>40</v>
      </c>
      <c r="I4" s="225" t="s">
        <v>41</v>
      </c>
      <c r="J4" s="225" t="s">
        <v>42</v>
      </c>
    </row>
    <row r="5" spans="1:10" ht="23.25" customHeight="1" x14ac:dyDescent="0.4">
      <c r="A5" s="2"/>
      <c r="B5" s="325" t="s">
        <v>43</v>
      </c>
      <c r="C5" s="226" t="s">
        <v>45</v>
      </c>
      <c r="D5" s="227">
        <v>2</v>
      </c>
      <c r="E5" s="227">
        <v>2014</v>
      </c>
      <c r="F5" s="227" t="s">
        <v>46</v>
      </c>
      <c r="G5" s="228" t="s">
        <v>270</v>
      </c>
      <c r="H5" s="326" t="s">
        <v>174</v>
      </c>
      <c r="I5" s="227">
        <v>2</v>
      </c>
      <c r="J5" s="228" t="s">
        <v>102</v>
      </c>
    </row>
    <row r="6" spans="1:10" ht="23.25" customHeight="1" thickBot="1" x14ac:dyDescent="0.45">
      <c r="B6" s="325"/>
      <c r="C6" s="229" t="s">
        <v>44</v>
      </c>
      <c r="D6" s="230">
        <v>2</v>
      </c>
      <c r="E6" s="230">
        <v>2014</v>
      </c>
      <c r="F6" s="231" t="s">
        <v>46</v>
      </c>
      <c r="G6" s="232" t="s">
        <v>271</v>
      </c>
      <c r="H6" s="230" t="s">
        <v>122</v>
      </c>
      <c r="I6" s="230">
        <v>2</v>
      </c>
      <c r="J6" s="230" t="s">
        <v>102</v>
      </c>
    </row>
    <row r="7" spans="1:10" ht="23.25" customHeight="1" x14ac:dyDescent="0.4">
      <c r="A7" s="2"/>
      <c r="B7" s="325"/>
      <c r="C7" s="233" t="s">
        <v>49</v>
      </c>
      <c r="D7" s="234">
        <v>2</v>
      </c>
      <c r="E7" s="234">
        <v>2014</v>
      </c>
      <c r="F7" s="234" t="s">
        <v>46</v>
      </c>
      <c r="G7" s="235" t="s">
        <v>272</v>
      </c>
      <c r="H7" s="234" t="s">
        <v>125</v>
      </c>
      <c r="I7" s="234">
        <v>2</v>
      </c>
      <c r="J7" s="234" t="s">
        <v>102</v>
      </c>
    </row>
    <row r="8" spans="1:10" ht="23.25" customHeight="1" x14ac:dyDescent="0.4">
      <c r="B8" s="325"/>
      <c r="C8" s="236" t="s">
        <v>50</v>
      </c>
      <c r="D8" s="7">
        <v>2</v>
      </c>
      <c r="E8" s="7">
        <v>2014</v>
      </c>
      <c r="F8" s="7" t="s">
        <v>46</v>
      </c>
      <c r="G8" s="8" t="s">
        <v>273</v>
      </c>
      <c r="H8" s="7" t="s">
        <v>127</v>
      </c>
      <c r="I8" s="7">
        <v>2</v>
      </c>
      <c r="J8" s="7" t="s">
        <v>102</v>
      </c>
    </row>
    <row r="9" spans="1:10" ht="23.25" customHeight="1" x14ac:dyDescent="0.4">
      <c r="B9" s="325"/>
      <c r="C9" s="236" t="s">
        <v>52</v>
      </c>
      <c r="D9" s="7">
        <v>2</v>
      </c>
      <c r="E9" s="7">
        <v>2015</v>
      </c>
      <c r="F9" s="7" t="s">
        <v>46</v>
      </c>
      <c r="G9" s="8" t="s">
        <v>274</v>
      </c>
      <c r="H9" s="7" t="s">
        <v>317</v>
      </c>
      <c r="I9" s="7">
        <v>2</v>
      </c>
      <c r="J9" s="7" t="s">
        <v>102</v>
      </c>
    </row>
    <row r="10" spans="1:10" ht="23.25" customHeight="1" x14ac:dyDescent="0.4">
      <c r="B10" s="325"/>
      <c r="C10" s="236" t="s">
        <v>53</v>
      </c>
      <c r="D10" s="7">
        <v>2</v>
      </c>
      <c r="E10" s="7">
        <v>2015</v>
      </c>
      <c r="F10" s="7" t="s">
        <v>46</v>
      </c>
      <c r="G10" s="9" t="s">
        <v>275</v>
      </c>
      <c r="H10" s="10" t="s">
        <v>276</v>
      </c>
      <c r="I10" s="7" t="s">
        <v>102</v>
      </c>
      <c r="J10" s="7">
        <v>1</v>
      </c>
    </row>
    <row r="11" spans="1:10" ht="23.25" customHeight="1" x14ac:dyDescent="0.4">
      <c r="B11" s="325"/>
      <c r="C11" s="236" t="s">
        <v>54</v>
      </c>
      <c r="D11" s="7">
        <v>2</v>
      </c>
      <c r="E11" s="7">
        <v>2015</v>
      </c>
      <c r="F11" s="7" t="s">
        <v>46</v>
      </c>
      <c r="G11" s="9" t="s">
        <v>277</v>
      </c>
      <c r="H11" s="10" t="s">
        <v>278</v>
      </c>
      <c r="I11" s="7" t="s">
        <v>102</v>
      </c>
      <c r="J11" s="7">
        <v>1</v>
      </c>
    </row>
    <row r="12" spans="1:10" ht="23.25" customHeight="1" thickBot="1" x14ac:dyDescent="0.45">
      <c r="B12" s="325"/>
      <c r="C12" s="229" t="s">
        <v>56</v>
      </c>
      <c r="D12" s="230">
        <v>2</v>
      </c>
      <c r="E12" s="230">
        <v>2016</v>
      </c>
      <c r="F12" s="230" t="s">
        <v>46</v>
      </c>
      <c r="G12" s="232" t="s">
        <v>279</v>
      </c>
      <c r="H12" s="231" t="s">
        <v>280</v>
      </c>
      <c r="I12" s="230" t="s">
        <v>104</v>
      </c>
      <c r="J12" s="230">
        <v>1</v>
      </c>
    </row>
    <row r="13" spans="1:10" ht="36" customHeight="1" x14ac:dyDescent="0.4">
      <c r="A13" s="2"/>
      <c r="B13" s="325"/>
      <c r="C13" s="233" t="s">
        <v>58</v>
      </c>
      <c r="D13" s="234">
        <v>1</v>
      </c>
      <c r="E13" s="234">
        <v>2015</v>
      </c>
      <c r="F13" s="234" t="s">
        <v>46</v>
      </c>
      <c r="G13" s="228" t="s">
        <v>283</v>
      </c>
      <c r="H13" s="227" t="s">
        <v>315</v>
      </c>
      <c r="I13" s="234">
        <v>1</v>
      </c>
      <c r="J13" s="234" t="s">
        <v>103</v>
      </c>
    </row>
    <row r="14" spans="1:10" ht="36" customHeight="1" x14ac:dyDescent="0.4">
      <c r="B14" s="325"/>
      <c r="C14" s="236" t="s">
        <v>59</v>
      </c>
      <c r="D14" s="7">
        <v>1</v>
      </c>
      <c r="E14" s="7">
        <v>2015</v>
      </c>
      <c r="F14" s="7" t="s">
        <v>46</v>
      </c>
      <c r="G14" s="9" t="s">
        <v>283</v>
      </c>
      <c r="H14" s="10" t="s">
        <v>316</v>
      </c>
      <c r="I14" s="7">
        <v>1</v>
      </c>
      <c r="J14" s="7" t="s">
        <v>103</v>
      </c>
    </row>
    <row r="15" spans="1:10" ht="23.25" customHeight="1" x14ac:dyDescent="0.4">
      <c r="B15" s="325"/>
      <c r="C15" s="236" t="s">
        <v>60</v>
      </c>
      <c r="D15" s="7">
        <v>1</v>
      </c>
      <c r="E15" s="7">
        <v>2016</v>
      </c>
      <c r="F15" s="7" t="s">
        <v>46</v>
      </c>
      <c r="G15" s="9" t="s">
        <v>283</v>
      </c>
      <c r="H15" s="7" t="s">
        <v>318</v>
      </c>
      <c r="I15" s="7">
        <v>1</v>
      </c>
      <c r="J15" s="7" t="s">
        <v>107</v>
      </c>
    </row>
    <row r="16" spans="1:10" ht="23.25" customHeight="1" x14ac:dyDescent="0.4">
      <c r="B16" s="325"/>
      <c r="C16" s="236" t="s">
        <v>61</v>
      </c>
      <c r="D16" s="7">
        <v>1</v>
      </c>
      <c r="E16" s="7">
        <v>2016</v>
      </c>
      <c r="F16" s="7" t="s">
        <v>46</v>
      </c>
      <c r="G16" s="9" t="s">
        <v>283</v>
      </c>
      <c r="H16" s="7" t="s">
        <v>319</v>
      </c>
      <c r="I16" s="7">
        <v>1</v>
      </c>
      <c r="J16" s="7" t="s">
        <v>107</v>
      </c>
    </row>
    <row r="17" spans="1:10" ht="23.25" customHeight="1" x14ac:dyDescent="0.4">
      <c r="B17" s="325"/>
      <c r="C17" s="236" t="s">
        <v>62</v>
      </c>
      <c r="D17" s="7">
        <v>2</v>
      </c>
      <c r="E17" s="7">
        <v>2015</v>
      </c>
      <c r="F17" s="7" t="s">
        <v>46</v>
      </c>
      <c r="G17" s="9" t="s">
        <v>283</v>
      </c>
      <c r="H17" s="10" t="s">
        <v>198</v>
      </c>
      <c r="I17" s="7" t="s">
        <v>107</v>
      </c>
      <c r="J17" s="7">
        <v>1</v>
      </c>
    </row>
    <row r="18" spans="1:10" ht="23.25" customHeight="1" x14ac:dyDescent="0.4">
      <c r="A18" s="6"/>
      <c r="B18" s="325"/>
      <c r="C18" s="237" t="s">
        <v>63</v>
      </c>
      <c r="D18" s="7">
        <v>2</v>
      </c>
      <c r="E18" s="7">
        <v>2015</v>
      </c>
      <c r="F18" s="7" t="s">
        <v>46</v>
      </c>
      <c r="G18" s="9" t="s">
        <v>283</v>
      </c>
      <c r="H18" s="10" t="s">
        <v>281</v>
      </c>
      <c r="I18" s="7" t="s">
        <v>107</v>
      </c>
      <c r="J18" s="7">
        <v>1</v>
      </c>
    </row>
    <row r="19" spans="1:10" ht="23.25" customHeight="1" thickBot="1" x14ac:dyDescent="0.45">
      <c r="A19" s="6"/>
      <c r="B19" s="325"/>
      <c r="C19" s="229" t="s">
        <v>64</v>
      </c>
      <c r="D19" s="230">
        <v>2</v>
      </c>
      <c r="E19" s="230">
        <v>2016</v>
      </c>
      <c r="F19" s="230" t="s">
        <v>46</v>
      </c>
      <c r="G19" s="232" t="s">
        <v>283</v>
      </c>
      <c r="H19" s="231" t="s">
        <v>282</v>
      </c>
      <c r="I19" s="230" t="s">
        <v>107</v>
      </c>
      <c r="J19" s="230">
        <v>1</v>
      </c>
    </row>
    <row r="20" spans="1:10" ht="23.25" customHeight="1" x14ac:dyDescent="0.4">
      <c r="A20" s="2"/>
      <c r="B20" s="325" t="s">
        <v>105</v>
      </c>
      <c r="C20" s="233" t="s">
        <v>65</v>
      </c>
      <c r="D20" s="234">
        <v>2</v>
      </c>
      <c r="E20" s="234">
        <v>2014</v>
      </c>
      <c r="F20" s="234" t="s">
        <v>46</v>
      </c>
      <c r="G20" s="235" t="s">
        <v>284</v>
      </c>
      <c r="H20" s="234" t="s">
        <v>320</v>
      </c>
      <c r="I20" s="234">
        <v>2</v>
      </c>
      <c r="J20" s="234" t="s">
        <v>104</v>
      </c>
    </row>
    <row r="21" spans="1:10" ht="23.25" customHeight="1" thickBot="1" x14ac:dyDescent="0.45">
      <c r="A21" s="2"/>
      <c r="B21" s="325"/>
      <c r="C21" s="229" t="s">
        <v>66</v>
      </c>
      <c r="D21" s="230">
        <v>2</v>
      </c>
      <c r="E21" s="230">
        <v>2015</v>
      </c>
      <c r="F21" s="230" t="s">
        <v>46</v>
      </c>
      <c r="G21" s="232" t="s">
        <v>285</v>
      </c>
      <c r="H21" s="230" t="s">
        <v>286</v>
      </c>
      <c r="I21" s="230">
        <v>2</v>
      </c>
      <c r="J21" s="230" t="s">
        <v>104</v>
      </c>
    </row>
    <row r="22" spans="1:10" ht="23.25" customHeight="1" thickBot="1" x14ac:dyDescent="0.45">
      <c r="A22" s="2"/>
      <c r="B22" s="325"/>
      <c r="C22" s="238" t="s">
        <v>67</v>
      </c>
      <c r="D22" s="239">
        <v>2</v>
      </c>
      <c r="E22" s="239">
        <v>2015</v>
      </c>
      <c r="F22" s="239" t="s">
        <v>46</v>
      </c>
      <c r="G22" s="240" t="s">
        <v>287</v>
      </c>
      <c r="H22" s="239" t="s">
        <v>321</v>
      </c>
      <c r="I22" s="239">
        <v>2</v>
      </c>
      <c r="J22" s="239" t="s">
        <v>104</v>
      </c>
    </row>
    <row r="23" spans="1:10" ht="23.25" customHeight="1" x14ac:dyDescent="0.4">
      <c r="A23" s="2"/>
      <c r="B23" s="325"/>
      <c r="C23" s="226" t="s">
        <v>68</v>
      </c>
      <c r="D23" s="234">
        <v>2</v>
      </c>
      <c r="E23" s="234">
        <v>2014</v>
      </c>
      <c r="F23" s="234" t="s">
        <v>46</v>
      </c>
      <c r="G23" s="228" t="s">
        <v>288</v>
      </c>
      <c r="H23" s="234" t="s">
        <v>317</v>
      </c>
      <c r="I23" s="234">
        <v>2</v>
      </c>
      <c r="J23" s="234" t="s">
        <v>106</v>
      </c>
    </row>
    <row r="24" spans="1:10" ht="23.25" customHeight="1" x14ac:dyDescent="0.4">
      <c r="A24" s="2"/>
      <c r="B24" s="325"/>
      <c r="C24" s="241" t="s">
        <v>69</v>
      </c>
      <c r="D24" s="7">
        <v>2</v>
      </c>
      <c r="E24" s="7">
        <v>2015</v>
      </c>
      <c r="F24" s="7" t="s">
        <v>46</v>
      </c>
      <c r="G24" s="9" t="s">
        <v>289</v>
      </c>
      <c r="H24" s="7" t="s">
        <v>318</v>
      </c>
      <c r="I24" s="7">
        <v>2</v>
      </c>
      <c r="J24" s="7" t="s">
        <v>106</v>
      </c>
    </row>
    <row r="25" spans="1:10" ht="23.25" customHeight="1" x14ac:dyDescent="0.4">
      <c r="B25" s="325"/>
      <c r="C25" s="241" t="s">
        <v>70</v>
      </c>
      <c r="D25" s="7">
        <v>2</v>
      </c>
      <c r="E25" s="7">
        <v>2015</v>
      </c>
      <c r="F25" s="7" t="s">
        <v>46</v>
      </c>
      <c r="G25" s="9" t="s">
        <v>290</v>
      </c>
      <c r="H25" s="7" t="s">
        <v>322</v>
      </c>
      <c r="I25" s="7">
        <v>2</v>
      </c>
      <c r="J25" s="7" t="s">
        <v>104</v>
      </c>
    </row>
    <row r="26" spans="1:10" ht="23.25" customHeight="1" x14ac:dyDescent="0.4">
      <c r="B26" s="325"/>
      <c r="C26" s="241" t="s">
        <v>71</v>
      </c>
      <c r="D26" s="7">
        <v>2</v>
      </c>
      <c r="E26" s="7">
        <v>2015</v>
      </c>
      <c r="F26" s="7" t="s">
        <v>46</v>
      </c>
      <c r="G26" s="9" t="s">
        <v>291</v>
      </c>
      <c r="H26" s="7" t="s">
        <v>323</v>
      </c>
      <c r="I26" s="7">
        <v>2</v>
      </c>
      <c r="J26" s="7" t="s">
        <v>106</v>
      </c>
    </row>
    <row r="27" spans="1:10" ht="23.25" customHeight="1" x14ac:dyDescent="0.4">
      <c r="B27" s="325"/>
      <c r="C27" s="236" t="s">
        <v>72</v>
      </c>
      <c r="D27" s="7">
        <v>2</v>
      </c>
      <c r="E27" s="7">
        <v>2015</v>
      </c>
      <c r="F27" s="7" t="s">
        <v>46</v>
      </c>
      <c r="G27" s="9" t="s">
        <v>292</v>
      </c>
      <c r="H27" s="7" t="s">
        <v>317</v>
      </c>
      <c r="I27" s="7">
        <v>2</v>
      </c>
      <c r="J27" s="7" t="s">
        <v>106</v>
      </c>
    </row>
    <row r="28" spans="1:10" ht="23.25" customHeight="1" thickBot="1" x14ac:dyDescent="0.45">
      <c r="B28" s="325"/>
      <c r="C28" s="229" t="s">
        <v>73</v>
      </c>
      <c r="D28" s="230">
        <v>2</v>
      </c>
      <c r="E28" s="230">
        <v>2015</v>
      </c>
      <c r="F28" s="230" t="s">
        <v>46</v>
      </c>
      <c r="G28" s="232" t="s">
        <v>293</v>
      </c>
      <c r="H28" s="230" t="s">
        <v>324</v>
      </c>
      <c r="I28" s="230">
        <v>2</v>
      </c>
      <c r="J28" s="230" t="s">
        <v>106</v>
      </c>
    </row>
    <row r="29" spans="1:10" ht="23.25" customHeight="1" x14ac:dyDescent="0.4">
      <c r="A29" s="2"/>
      <c r="B29" s="325"/>
      <c r="C29" s="233" t="s">
        <v>74</v>
      </c>
      <c r="D29" s="234">
        <v>2</v>
      </c>
      <c r="E29" s="234">
        <v>2014</v>
      </c>
      <c r="F29" s="234" t="s">
        <v>46</v>
      </c>
      <c r="G29" s="228" t="s">
        <v>294</v>
      </c>
      <c r="H29" s="234" t="s">
        <v>325</v>
      </c>
      <c r="I29" s="242">
        <v>2</v>
      </c>
      <c r="J29" s="234" t="s">
        <v>104</v>
      </c>
    </row>
    <row r="30" spans="1:10" ht="23.25" customHeight="1" x14ac:dyDescent="0.4">
      <c r="A30" s="2"/>
      <c r="B30" s="325"/>
      <c r="C30" s="236" t="s">
        <v>75</v>
      </c>
      <c r="D30" s="7">
        <v>2</v>
      </c>
      <c r="E30" s="7">
        <v>2014</v>
      </c>
      <c r="F30" s="7" t="s">
        <v>46</v>
      </c>
      <c r="G30" s="9" t="s">
        <v>295</v>
      </c>
      <c r="H30" s="7" t="s">
        <v>326</v>
      </c>
      <c r="I30" s="220">
        <v>2</v>
      </c>
      <c r="J30" s="7" t="s">
        <v>106</v>
      </c>
    </row>
    <row r="31" spans="1:10" ht="23.25" customHeight="1" x14ac:dyDescent="0.4">
      <c r="A31" s="2"/>
      <c r="B31" s="325"/>
      <c r="C31" s="236" t="s">
        <v>76</v>
      </c>
      <c r="D31" s="7">
        <v>2</v>
      </c>
      <c r="E31" s="7">
        <v>2014</v>
      </c>
      <c r="F31" s="7" t="s">
        <v>46</v>
      </c>
      <c r="G31" s="9" t="s">
        <v>296</v>
      </c>
      <c r="H31" s="7" t="s">
        <v>327</v>
      </c>
      <c r="I31" s="220">
        <v>2</v>
      </c>
      <c r="J31" s="7" t="s">
        <v>104</v>
      </c>
    </row>
    <row r="32" spans="1:10" ht="23.25" customHeight="1" x14ac:dyDescent="0.4">
      <c r="A32" s="2"/>
      <c r="B32" s="325"/>
      <c r="C32" s="236" t="s">
        <v>77</v>
      </c>
      <c r="D32" s="7">
        <v>2</v>
      </c>
      <c r="E32" s="7">
        <v>2016</v>
      </c>
      <c r="F32" s="7" t="s">
        <v>46</v>
      </c>
      <c r="G32" s="9" t="s">
        <v>297</v>
      </c>
      <c r="H32" s="7" t="s">
        <v>328</v>
      </c>
      <c r="I32" s="220">
        <v>2</v>
      </c>
      <c r="J32" s="7" t="s">
        <v>104</v>
      </c>
    </row>
    <row r="33" spans="1:10" ht="23.25" customHeight="1" x14ac:dyDescent="0.4">
      <c r="A33" s="2"/>
      <c r="B33" s="325"/>
      <c r="C33" s="236" t="s">
        <v>78</v>
      </c>
      <c r="D33" s="7">
        <v>2</v>
      </c>
      <c r="E33" s="7">
        <v>2014</v>
      </c>
      <c r="F33" s="7" t="s">
        <v>46</v>
      </c>
      <c r="G33" s="9" t="s">
        <v>298</v>
      </c>
      <c r="H33" s="7" t="s">
        <v>324</v>
      </c>
      <c r="I33" s="220">
        <v>2</v>
      </c>
      <c r="J33" s="7" t="s">
        <v>106</v>
      </c>
    </row>
    <row r="34" spans="1:10" ht="23.25" customHeight="1" x14ac:dyDescent="0.4">
      <c r="A34" s="2"/>
      <c r="B34" s="325"/>
      <c r="C34" s="236" t="s">
        <v>79</v>
      </c>
      <c r="D34" s="7">
        <v>2</v>
      </c>
      <c r="E34" s="7">
        <v>2015</v>
      </c>
      <c r="F34" s="7" t="s">
        <v>46</v>
      </c>
      <c r="G34" s="9" t="s">
        <v>299</v>
      </c>
      <c r="H34" s="10" t="s">
        <v>329</v>
      </c>
      <c r="I34" s="220">
        <v>2</v>
      </c>
      <c r="J34" s="7" t="s">
        <v>106</v>
      </c>
    </row>
    <row r="35" spans="1:10" ht="23.25" customHeight="1" x14ac:dyDescent="0.4">
      <c r="A35" s="2"/>
      <c r="B35" s="325"/>
      <c r="C35" s="236" t="s">
        <v>80</v>
      </c>
      <c r="D35" s="7">
        <v>2</v>
      </c>
      <c r="E35" s="7">
        <v>2015</v>
      </c>
      <c r="F35" s="7" t="s">
        <v>46</v>
      </c>
      <c r="G35" s="9" t="s">
        <v>300</v>
      </c>
      <c r="H35" s="7" t="s">
        <v>330</v>
      </c>
      <c r="I35" s="220">
        <v>2</v>
      </c>
      <c r="J35" s="7" t="s">
        <v>106</v>
      </c>
    </row>
    <row r="36" spans="1:10" ht="23.25" customHeight="1" x14ac:dyDescent="0.4">
      <c r="B36" s="325"/>
      <c r="C36" s="241" t="s">
        <v>81</v>
      </c>
      <c r="D36" s="7">
        <v>2</v>
      </c>
      <c r="E36" s="7">
        <v>2016</v>
      </c>
      <c r="F36" s="7" t="s">
        <v>46</v>
      </c>
      <c r="G36" s="9" t="s">
        <v>301</v>
      </c>
      <c r="H36" s="7" t="s">
        <v>331</v>
      </c>
      <c r="I36" s="7">
        <v>2</v>
      </c>
      <c r="J36" s="7" t="s">
        <v>106</v>
      </c>
    </row>
    <row r="37" spans="1:10" ht="23.25" customHeight="1" x14ac:dyDescent="0.4">
      <c r="B37" s="325"/>
      <c r="C37" s="241" t="s">
        <v>82</v>
      </c>
      <c r="D37" s="7">
        <v>2</v>
      </c>
      <c r="E37" s="7">
        <v>2016</v>
      </c>
      <c r="F37" s="7" t="s">
        <v>46</v>
      </c>
      <c r="G37" s="9" t="s">
        <v>302</v>
      </c>
      <c r="H37" s="7" t="s">
        <v>332</v>
      </c>
      <c r="I37" s="7">
        <v>2</v>
      </c>
      <c r="J37" s="7" t="s">
        <v>104</v>
      </c>
    </row>
    <row r="38" spans="1:10" ht="23.25" customHeight="1" x14ac:dyDescent="0.4">
      <c r="B38" s="325"/>
      <c r="C38" s="241" t="s">
        <v>83</v>
      </c>
      <c r="D38" s="7">
        <v>2</v>
      </c>
      <c r="E38" s="7">
        <v>2016</v>
      </c>
      <c r="F38" s="7" t="s">
        <v>46</v>
      </c>
      <c r="G38" s="9" t="s">
        <v>303</v>
      </c>
      <c r="H38" s="7" t="s">
        <v>331</v>
      </c>
      <c r="I38" s="7">
        <v>2</v>
      </c>
      <c r="J38" s="10" t="s">
        <v>106</v>
      </c>
    </row>
    <row r="39" spans="1:10" ht="23.25" customHeight="1" x14ac:dyDescent="0.4">
      <c r="B39" s="325"/>
      <c r="C39" s="241" t="s">
        <v>85</v>
      </c>
      <c r="D39" s="7">
        <v>2</v>
      </c>
      <c r="E39" s="7">
        <v>2017</v>
      </c>
      <c r="F39" s="7" t="s">
        <v>46</v>
      </c>
      <c r="G39" s="9" t="s">
        <v>304</v>
      </c>
      <c r="H39" s="7" t="s">
        <v>333</v>
      </c>
      <c r="I39" s="7">
        <v>2</v>
      </c>
      <c r="J39" s="10" t="s">
        <v>106</v>
      </c>
    </row>
    <row r="40" spans="1:10" ht="23.25" customHeight="1" x14ac:dyDescent="0.4">
      <c r="B40" s="325"/>
      <c r="C40" s="241" t="s">
        <v>86</v>
      </c>
      <c r="D40" s="7">
        <v>2</v>
      </c>
      <c r="E40" s="7">
        <v>2017</v>
      </c>
      <c r="F40" s="7" t="s">
        <v>46</v>
      </c>
      <c r="G40" s="9" t="s">
        <v>305</v>
      </c>
      <c r="H40" s="7" t="s">
        <v>325</v>
      </c>
      <c r="I40" s="7">
        <v>2</v>
      </c>
      <c r="J40" s="10" t="s">
        <v>104</v>
      </c>
    </row>
    <row r="41" spans="1:10" ht="23.25" customHeight="1" x14ac:dyDescent="0.4">
      <c r="B41" s="325"/>
      <c r="C41" s="241" t="s">
        <v>87</v>
      </c>
      <c r="D41" s="10">
        <v>2</v>
      </c>
      <c r="E41" s="7">
        <v>2015</v>
      </c>
      <c r="F41" s="7" t="s">
        <v>46</v>
      </c>
      <c r="G41" s="9" t="s">
        <v>306</v>
      </c>
      <c r="H41" s="7" t="s">
        <v>334</v>
      </c>
      <c r="I41" s="7" t="s">
        <v>104</v>
      </c>
      <c r="J41" s="7">
        <v>1</v>
      </c>
    </row>
    <row r="42" spans="1:10" ht="23.25" customHeight="1" x14ac:dyDescent="0.4">
      <c r="B42" s="325"/>
      <c r="C42" s="241" t="s">
        <v>88</v>
      </c>
      <c r="D42" s="10">
        <v>2</v>
      </c>
      <c r="E42" s="7">
        <v>2015</v>
      </c>
      <c r="F42" s="7" t="s">
        <v>46</v>
      </c>
      <c r="G42" s="9" t="s">
        <v>307</v>
      </c>
      <c r="H42" s="7" t="s">
        <v>334</v>
      </c>
      <c r="I42" s="7" t="s">
        <v>104</v>
      </c>
      <c r="J42" s="7">
        <v>1</v>
      </c>
    </row>
    <row r="43" spans="1:10" ht="23.25" customHeight="1" x14ac:dyDescent="0.4">
      <c r="B43" s="325"/>
      <c r="C43" s="241" t="s">
        <v>89</v>
      </c>
      <c r="D43" s="10">
        <v>2</v>
      </c>
      <c r="E43" s="7">
        <v>2016</v>
      </c>
      <c r="F43" s="7" t="s">
        <v>46</v>
      </c>
      <c r="G43" s="9" t="s">
        <v>308</v>
      </c>
      <c r="H43" s="7" t="s">
        <v>335</v>
      </c>
      <c r="I43" s="7" t="s">
        <v>104</v>
      </c>
      <c r="J43" s="7">
        <v>1</v>
      </c>
    </row>
    <row r="44" spans="1:10" ht="23.25" customHeight="1" thickBot="1" x14ac:dyDescent="0.45">
      <c r="B44" s="325"/>
      <c r="C44" s="243" t="s">
        <v>90</v>
      </c>
      <c r="D44" s="230">
        <v>2</v>
      </c>
      <c r="E44" s="230">
        <v>2016</v>
      </c>
      <c r="F44" s="230" t="s">
        <v>46</v>
      </c>
      <c r="G44" s="232" t="s">
        <v>308</v>
      </c>
      <c r="H44" s="230" t="s">
        <v>335</v>
      </c>
      <c r="I44" s="230" t="s">
        <v>104</v>
      </c>
      <c r="J44" s="230">
        <v>1</v>
      </c>
    </row>
    <row r="45" spans="1:10" ht="23.25" customHeight="1" x14ac:dyDescent="0.4">
      <c r="A45" s="2"/>
      <c r="B45" s="325"/>
      <c r="C45" s="233" t="s">
        <v>91</v>
      </c>
      <c r="D45" s="234">
        <v>2</v>
      </c>
      <c r="E45" s="234">
        <v>2014</v>
      </c>
      <c r="F45" s="234" t="s">
        <v>46</v>
      </c>
      <c r="G45" s="228" t="s">
        <v>309</v>
      </c>
      <c r="H45" s="234" t="s">
        <v>336</v>
      </c>
      <c r="I45" s="234">
        <v>2</v>
      </c>
      <c r="J45" s="234" t="s">
        <v>104</v>
      </c>
    </row>
    <row r="46" spans="1:10" ht="23.25" customHeight="1" x14ac:dyDescent="0.4">
      <c r="B46" s="325"/>
      <c r="C46" s="236" t="s">
        <v>93</v>
      </c>
      <c r="D46" s="7">
        <v>2</v>
      </c>
      <c r="E46" s="7">
        <v>2016</v>
      </c>
      <c r="F46" s="7" t="s">
        <v>46</v>
      </c>
      <c r="G46" s="9" t="s">
        <v>310</v>
      </c>
      <c r="H46" s="10" t="s">
        <v>337</v>
      </c>
      <c r="I46" s="7">
        <v>2</v>
      </c>
      <c r="J46" s="7" t="s">
        <v>104</v>
      </c>
    </row>
    <row r="47" spans="1:10" ht="23.25" customHeight="1" x14ac:dyDescent="0.4">
      <c r="B47" s="325"/>
      <c r="C47" s="236" t="s">
        <v>95</v>
      </c>
      <c r="D47" s="7">
        <v>2</v>
      </c>
      <c r="E47" s="7">
        <v>2016</v>
      </c>
      <c r="F47" s="7" t="s">
        <v>46</v>
      </c>
      <c r="G47" s="9" t="s">
        <v>311</v>
      </c>
      <c r="H47" s="10" t="s">
        <v>321</v>
      </c>
      <c r="I47" s="7">
        <v>2</v>
      </c>
      <c r="J47" s="7" t="s">
        <v>104</v>
      </c>
    </row>
    <row r="48" spans="1:10" ht="23.25" customHeight="1" x14ac:dyDescent="0.4">
      <c r="B48" s="325"/>
      <c r="C48" s="236" t="s">
        <v>92</v>
      </c>
      <c r="D48" s="7">
        <v>2</v>
      </c>
      <c r="E48" s="7">
        <v>2016</v>
      </c>
      <c r="F48" s="7" t="s">
        <v>46</v>
      </c>
      <c r="G48" s="9" t="s">
        <v>312</v>
      </c>
      <c r="H48" s="7" t="s">
        <v>338</v>
      </c>
      <c r="I48" s="7">
        <v>2</v>
      </c>
      <c r="J48" s="7" t="s">
        <v>104</v>
      </c>
    </row>
    <row r="49" spans="1:10" ht="23.25" customHeight="1" thickBot="1" x14ac:dyDescent="0.45">
      <c r="B49" s="325"/>
      <c r="C49" s="229" t="s">
        <v>97</v>
      </c>
      <c r="D49" s="230">
        <v>2</v>
      </c>
      <c r="E49" s="230">
        <v>2016</v>
      </c>
      <c r="F49" s="230" t="s">
        <v>46</v>
      </c>
      <c r="G49" s="232" t="s">
        <v>313</v>
      </c>
      <c r="H49" s="230" t="s">
        <v>325</v>
      </c>
      <c r="I49" s="230">
        <v>2</v>
      </c>
      <c r="J49" s="230" t="s">
        <v>104</v>
      </c>
    </row>
    <row r="50" spans="1:10" ht="23.25" thickBot="1" x14ac:dyDescent="0.45">
      <c r="A50" s="11"/>
      <c r="B50" s="244" t="s">
        <v>98</v>
      </c>
      <c r="C50" s="238" t="s">
        <v>99</v>
      </c>
      <c r="D50" s="239">
        <v>4</v>
      </c>
      <c r="E50" s="239">
        <v>2017</v>
      </c>
      <c r="F50" s="239" t="s">
        <v>100</v>
      </c>
      <c r="G50" s="245" t="s">
        <v>314</v>
      </c>
      <c r="H50" s="245" t="s">
        <v>339</v>
      </c>
      <c r="I50" s="239">
        <v>4</v>
      </c>
      <c r="J50" s="239" t="s">
        <v>106</v>
      </c>
    </row>
  </sheetData>
  <sheetProtection algorithmName="SHA-512" hashValue="taX9BcoyCQGmgF/D7Ih1xRUKwNhmN6U3j1eGMrLYilrJ7hqt4GyxfpCfYoAi4VSU+63YETI0tVdLVCY/GPOrPQ==" saltValue="HapdQ+UFnFRe96AzysZ8SQ==" spinCount="100000" sheet="1" objects="1" scenarios="1"/>
  <mergeCells count="2">
    <mergeCell ref="B20:B49"/>
    <mergeCell ref="B5:B19"/>
  </mergeCells>
  <phoneticPr fontId="4"/>
  <pageMargins left="0.25" right="0.25" top="0.75" bottom="0.75" header="0.3" footer="0.3"/>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マニュアル</vt:lpstr>
      <vt:lpstr>様式３　提出用</vt:lpstr>
      <vt:lpstr>2014年度（基準対比表）</vt:lpstr>
      <vt:lpstr>科目内容一覧</vt:lpstr>
      <vt:lpstr>'2014年度（基準対比表）'!Print_Area</vt:lpstr>
      <vt:lpstr>マニュアル!Print_Area</vt:lpstr>
      <vt:lpstr>科目内容一覧!Print_Area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2019-05-09T04:09:37Z</dcterms:modified>
</cp:coreProperties>
</file>