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440" windowHeight="11760" activeTab="1"/>
  </bookViews>
  <sheets>
    <sheet name="マニュアル" sheetId="5" r:id="rId1"/>
    <sheet name="様式３　提出用" sheetId="4" r:id="rId2"/>
    <sheet name="2015年度科目内容" sheetId="6" r:id="rId3"/>
    <sheet name="科目内容一覧" sheetId="3" r:id="rId4"/>
  </sheets>
  <definedNames>
    <definedName name="_xlnm.Print_Area" localSheetId="0">マニュアル!$A$1:$AA$63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6" i="6" l="1"/>
  <c r="O54" i="6"/>
  <c r="N54" i="6"/>
  <c r="F54" i="6"/>
  <c r="E54" i="6"/>
  <c r="P53" i="6"/>
  <c r="Q54" i="6" s="1"/>
  <c r="Q57" i="6" s="1"/>
  <c r="G53" i="6"/>
  <c r="H54" i="6" s="1"/>
  <c r="P32" i="6"/>
  <c r="G32" i="6"/>
  <c r="P26" i="6"/>
  <c r="G26" i="6"/>
  <c r="P25" i="6"/>
  <c r="Q22" i="6"/>
  <c r="O22" i="6"/>
  <c r="O57" i="6" s="1"/>
  <c r="N22" i="6"/>
  <c r="N57" i="6" s="1"/>
  <c r="F22" i="6"/>
  <c r="F57" i="6" s="1"/>
  <c r="E22" i="6"/>
  <c r="E57" i="6" s="1"/>
  <c r="G14" i="6"/>
  <c r="P8" i="6"/>
  <c r="G8" i="6"/>
  <c r="H22" i="6" s="1"/>
  <c r="H57" i="6" l="1"/>
  <c r="I11" i="4"/>
  <c r="G15" i="4" l="1"/>
  <c r="H15" i="4"/>
  <c r="I15" i="4"/>
  <c r="G16" i="4"/>
  <c r="H16" i="4"/>
  <c r="I16" i="4"/>
  <c r="G17" i="4"/>
  <c r="H17" i="4"/>
  <c r="I17" i="4"/>
  <c r="C15" i="4"/>
  <c r="D15" i="4"/>
  <c r="E15" i="4"/>
  <c r="C16" i="4"/>
  <c r="D16" i="4"/>
  <c r="E16" i="4"/>
  <c r="C17" i="4"/>
  <c r="D17" i="4"/>
  <c r="E17" i="4"/>
  <c r="I51" i="4" l="1"/>
  <c r="H51" i="4"/>
  <c r="F51" i="4"/>
  <c r="E51" i="4"/>
  <c r="D51" i="4"/>
  <c r="C51" i="4"/>
  <c r="C54" i="4" s="1"/>
  <c r="C43" i="4"/>
  <c r="D43" i="4"/>
  <c r="E43" i="4"/>
  <c r="F43" i="4"/>
  <c r="G43" i="4"/>
  <c r="H43" i="4"/>
  <c r="I43" i="4"/>
  <c r="C44" i="4"/>
  <c r="D44" i="4"/>
  <c r="E44" i="4"/>
  <c r="F44" i="4"/>
  <c r="G44" i="4"/>
  <c r="H44" i="4"/>
  <c r="I44" i="4"/>
  <c r="C45" i="4"/>
  <c r="D45" i="4"/>
  <c r="E45" i="4"/>
  <c r="F45" i="4"/>
  <c r="G45" i="4"/>
  <c r="H45" i="4"/>
  <c r="I45" i="4"/>
  <c r="C46" i="4"/>
  <c r="D46" i="4"/>
  <c r="E46" i="4"/>
  <c r="F46" i="4"/>
  <c r="G46" i="4"/>
  <c r="H46" i="4"/>
  <c r="I46" i="4"/>
  <c r="I42" i="4"/>
  <c r="H42" i="4"/>
  <c r="G42" i="4"/>
  <c r="F42" i="4"/>
  <c r="E42" i="4"/>
  <c r="D42" i="4"/>
  <c r="C42" i="4"/>
  <c r="C37" i="4"/>
  <c r="D37" i="4"/>
  <c r="E37" i="4"/>
  <c r="F37" i="4"/>
  <c r="G37" i="4"/>
  <c r="H37" i="4"/>
  <c r="I37" i="4"/>
  <c r="C38" i="4"/>
  <c r="D38" i="4"/>
  <c r="E38" i="4"/>
  <c r="F38" i="4"/>
  <c r="G38" i="4"/>
  <c r="H38" i="4"/>
  <c r="I38" i="4"/>
  <c r="C39" i="4"/>
  <c r="D39" i="4"/>
  <c r="E39" i="4"/>
  <c r="F39" i="4"/>
  <c r="G39" i="4"/>
  <c r="H39" i="4"/>
  <c r="I39" i="4"/>
  <c r="C40" i="4"/>
  <c r="D40" i="4"/>
  <c r="E40" i="4"/>
  <c r="F40" i="4"/>
  <c r="G40" i="4"/>
  <c r="H40" i="4"/>
  <c r="I40" i="4"/>
  <c r="C41" i="4"/>
  <c r="D41" i="4"/>
  <c r="E41" i="4"/>
  <c r="F41" i="4"/>
  <c r="G41" i="4"/>
  <c r="H41" i="4"/>
  <c r="I41" i="4"/>
  <c r="I36" i="4"/>
  <c r="H36" i="4"/>
  <c r="G36" i="4"/>
  <c r="F36" i="4"/>
  <c r="E36" i="4"/>
  <c r="D36" i="4"/>
  <c r="C36" i="4"/>
  <c r="C31" i="4"/>
  <c r="D31" i="4"/>
  <c r="E31" i="4"/>
  <c r="F31" i="4"/>
  <c r="G31" i="4"/>
  <c r="H31" i="4"/>
  <c r="I31" i="4"/>
  <c r="C32" i="4"/>
  <c r="D32" i="4"/>
  <c r="E32" i="4"/>
  <c r="F32" i="4"/>
  <c r="G32" i="4"/>
  <c r="H32" i="4"/>
  <c r="I32" i="4"/>
  <c r="C33" i="4"/>
  <c r="D33" i="4"/>
  <c r="E33" i="4"/>
  <c r="F33" i="4"/>
  <c r="G33" i="4"/>
  <c r="H33" i="4"/>
  <c r="I33" i="4"/>
  <c r="C34" i="4"/>
  <c r="D34" i="4"/>
  <c r="E34" i="4"/>
  <c r="F34" i="4"/>
  <c r="G34" i="4"/>
  <c r="H34" i="4"/>
  <c r="I34" i="4"/>
  <c r="C35" i="4"/>
  <c r="D35" i="4"/>
  <c r="E35" i="4"/>
  <c r="F35" i="4"/>
  <c r="G35" i="4"/>
  <c r="H35" i="4"/>
  <c r="I35" i="4"/>
  <c r="I30" i="4"/>
  <c r="H30" i="4"/>
  <c r="G30" i="4"/>
  <c r="F30" i="4"/>
  <c r="E30" i="4"/>
  <c r="D30" i="4"/>
  <c r="C30" i="4"/>
  <c r="I27" i="4"/>
  <c r="H27" i="4"/>
  <c r="G27" i="4"/>
  <c r="F27" i="4"/>
  <c r="E27" i="4"/>
  <c r="D27" i="4"/>
  <c r="C27" i="4"/>
  <c r="C25" i="4"/>
  <c r="D25" i="4"/>
  <c r="E25" i="4"/>
  <c r="F25" i="4"/>
  <c r="G25" i="4"/>
  <c r="H25" i="4"/>
  <c r="I25" i="4"/>
  <c r="I24" i="4"/>
  <c r="H24" i="4"/>
  <c r="G24" i="4"/>
  <c r="F24" i="4"/>
  <c r="E24" i="4"/>
  <c r="D24" i="4"/>
  <c r="C24" i="4"/>
  <c r="H47" i="4" l="1"/>
  <c r="H54" i="4"/>
  <c r="J53" i="4"/>
  <c r="C47" i="4"/>
  <c r="J46" i="4"/>
  <c r="J41" i="4"/>
  <c r="J26" i="4"/>
  <c r="J29" i="4"/>
  <c r="J35" i="4"/>
  <c r="I18" i="4"/>
  <c r="I19" i="4"/>
  <c r="I14" i="4"/>
  <c r="H14" i="4"/>
  <c r="H18" i="4"/>
  <c r="H19" i="4"/>
  <c r="G18" i="4"/>
  <c r="G19" i="4"/>
  <c r="G14" i="4"/>
  <c r="C18" i="4"/>
  <c r="D18" i="4"/>
  <c r="E18" i="4"/>
  <c r="C19" i="4"/>
  <c r="D19" i="4"/>
  <c r="E19" i="4"/>
  <c r="E14" i="4"/>
  <c r="D14" i="4"/>
  <c r="C14" i="4"/>
  <c r="E9" i="4"/>
  <c r="E10" i="4"/>
  <c r="E11" i="4"/>
  <c r="E12" i="4"/>
  <c r="E13" i="4"/>
  <c r="D9" i="4"/>
  <c r="D10" i="4"/>
  <c r="D11" i="4"/>
  <c r="D12" i="4"/>
  <c r="D13" i="4"/>
  <c r="C9" i="4"/>
  <c r="C10" i="4"/>
  <c r="C11" i="4"/>
  <c r="C12" i="4"/>
  <c r="C13" i="4"/>
  <c r="E8" i="4"/>
  <c r="D8" i="4"/>
  <c r="C8" i="4"/>
  <c r="F9" i="4"/>
  <c r="F10" i="4"/>
  <c r="F11" i="4"/>
  <c r="F12" i="4"/>
  <c r="F13" i="4"/>
  <c r="F8" i="4"/>
  <c r="I9" i="4"/>
  <c r="I10" i="4"/>
  <c r="I12" i="4"/>
  <c r="I13" i="4"/>
  <c r="I8" i="4"/>
  <c r="H9" i="4"/>
  <c r="H10" i="4"/>
  <c r="H11" i="4"/>
  <c r="H12" i="4"/>
  <c r="H13" i="4"/>
  <c r="H8" i="4"/>
  <c r="G9" i="4"/>
  <c r="G10" i="4"/>
  <c r="G11" i="4"/>
  <c r="G12" i="4"/>
  <c r="G13" i="4"/>
  <c r="G8" i="4"/>
  <c r="I6" i="4"/>
  <c r="G6" i="4"/>
  <c r="H6" i="4"/>
  <c r="F6" i="4"/>
  <c r="E6" i="4"/>
  <c r="D6" i="4"/>
  <c r="C6" i="4"/>
  <c r="J19" i="4" l="1"/>
  <c r="D5" i="4"/>
  <c r="G5" i="4"/>
  <c r="C5" i="4"/>
  <c r="C20" i="4" s="1"/>
  <c r="C55" i="4" s="1"/>
  <c r="E5" i="4"/>
  <c r="I5" i="4"/>
  <c r="F5" i="4"/>
  <c r="H5" i="4"/>
  <c r="H20" i="4" l="1"/>
  <c r="H55" i="4" s="1"/>
  <c r="J7" i="4"/>
</calcChain>
</file>

<file path=xl/comments1.xml><?xml version="1.0" encoding="utf-8"?>
<comments xmlns="http://schemas.openxmlformats.org/spreadsheetml/2006/main">
  <authors>
    <author>作成者</author>
  </authors>
  <commentList>
    <comment ref="F3" authorId="0" shapeId="0">
      <text>
        <r>
          <rPr>
            <b/>
            <sz val="11"/>
            <color indexed="10"/>
            <rFont val="ＭＳ Ｐゴシック"/>
            <family val="3"/>
            <charset val="128"/>
          </rPr>
          <t>記入日を西暦で記入してください。</t>
        </r>
      </text>
    </comment>
    <comment ref="B4" authorId="0" shapeId="0">
      <text>
        <r>
          <rPr>
            <b/>
            <sz val="11"/>
            <color indexed="10"/>
            <rFont val="ＭＳ Ｐゴシック"/>
            <family val="3"/>
            <charset val="128"/>
          </rPr>
          <t>科目名をプルダウンで選択してください。</t>
        </r>
      </text>
    </comment>
    <comment ref="F14" authorId="0" shapeId="0">
      <text>
        <r>
          <rPr>
            <b/>
            <sz val="11"/>
            <color indexed="10"/>
            <rFont val="ＭＳ Ｐゴシック"/>
            <family val="3"/>
            <charset val="128"/>
          </rPr>
          <t>様式４は
大学で準備します</t>
        </r>
        <r>
          <rPr>
            <b/>
            <sz val="11"/>
            <color indexed="81"/>
            <rFont val="ＭＳ Ｐゴシック"/>
            <family val="3"/>
            <charset val="128"/>
          </rPr>
          <t>。</t>
        </r>
      </text>
    </comment>
    <comment ref="G51" authorId="0" shapeId="0">
      <text>
        <r>
          <rPr>
            <b/>
            <sz val="11"/>
            <color indexed="10"/>
            <rFont val="ＭＳ Ｐゴシック"/>
            <family val="3"/>
            <charset val="128"/>
          </rPr>
          <t>ゼミ担当教員を自身で入力してください。</t>
        </r>
      </text>
    </comment>
    <comment ref="A58" authorId="0" shapeId="0">
      <text>
        <r>
          <rPr>
            <b/>
            <sz val="11"/>
            <color indexed="10"/>
            <rFont val="ＭＳ Ｐゴシック"/>
            <family val="3"/>
            <charset val="128"/>
          </rPr>
          <t>申請者名,
生年月日を記入してください。</t>
        </r>
      </text>
    </comment>
    <comment ref="A59" authorId="0" shapeId="0">
      <text>
        <r>
          <rPr>
            <b/>
            <sz val="11"/>
            <color indexed="10"/>
            <rFont val="ＭＳ Ｐゴシック"/>
            <family val="3"/>
            <charset val="128"/>
          </rPr>
          <t>ゼミ担当教員により、サインと押印をもらってください。</t>
        </r>
      </text>
    </comment>
  </commentList>
</comments>
</file>

<file path=xl/sharedStrings.xml><?xml version="1.0" encoding="utf-8"?>
<sst xmlns="http://schemas.openxmlformats.org/spreadsheetml/2006/main" count="612" uniqueCount="287">
  <si>
    <t>領域</t>
    <rPh sb="0" eb="2">
      <t>リョウイキ</t>
    </rPh>
    <phoneticPr fontId="1"/>
  </si>
  <si>
    <t>科目名</t>
    <rPh sb="0" eb="2">
      <t>カモク</t>
    </rPh>
    <rPh sb="2" eb="3">
      <t>メイ</t>
    </rPh>
    <phoneticPr fontId="1"/>
  </si>
  <si>
    <t>単位</t>
    <rPh sb="0" eb="2">
      <t>タンイ</t>
    </rPh>
    <phoneticPr fontId="1"/>
  </si>
  <si>
    <t>年度</t>
    <rPh sb="0" eb="2">
      <t>ネンド</t>
    </rPh>
    <phoneticPr fontId="1"/>
  </si>
  <si>
    <t>期間</t>
    <rPh sb="0" eb="2">
      <t>キカン</t>
    </rPh>
    <phoneticPr fontId="1"/>
  </si>
  <si>
    <t>内容</t>
    <rPh sb="0" eb="2">
      <t>ナイヨウ</t>
    </rPh>
    <phoneticPr fontId="1"/>
  </si>
  <si>
    <t>担当者氏名・職名・他の教育機関（No）</t>
    <rPh sb="0" eb="3">
      <t>タントウシャ</t>
    </rPh>
    <rPh sb="3" eb="5">
      <t>シメイ</t>
    </rPh>
    <rPh sb="6" eb="8">
      <t>ショクメイ</t>
    </rPh>
    <rPh sb="9" eb="10">
      <t>タ</t>
    </rPh>
    <rPh sb="11" eb="13">
      <t>キョウイク</t>
    </rPh>
    <rPh sb="13" eb="15">
      <t>キカン</t>
    </rPh>
    <phoneticPr fontId="1"/>
  </si>
  <si>
    <t>基</t>
    <rPh sb="0" eb="1">
      <t>モト</t>
    </rPh>
    <phoneticPr fontId="1"/>
  </si>
  <si>
    <t>副</t>
    <rPh sb="0" eb="1">
      <t>フク</t>
    </rPh>
    <phoneticPr fontId="1"/>
  </si>
  <si>
    <t>基　礎　科　目</t>
    <rPh sb="0" eb="1">
      <t>モト</t>
    </rPh>
    <rPh sb="2" eb="3">
      <t>イシズエ</t>
    </rPh>
    <rPh sb="4" eb="5">
      <t>カ</t>
    </rPh>
    <rPh sb="6" eb="7">
      <t>メ</t>
    </rPh>
    <phoneticPr fontId="1"/>
  </si>
  <si>
    <t>心理学関係科目修得単位表</t>
    <rPh sb="0" eb="3">
      <t>シンリガク</t>
    </rPh>
    <rPh sb="3" eb="5">
      <t>カンケイ</t>
    </rPh>
    <rPh sb="5" eb="7">
      <t>カモク</t>
    </rPh>
    <rPh sb="7" eb="9">
      <t>シュウトク</t>
    </rPh>
    <rPh sb="9" eb="11">
      <t>タンイ</t>
    </rPh>
    <rPh sb="11" eb="12">
      <t>ヒョウ</t>
    </rPh>
    <phoneticPr fontId="1"/>
  </si>
  <si>
    <t>様式3</t>
    <rPh sb="0" eb="2">
      <t>ヨウシキ</t>
    </rPh>
    <phoneticPr fontId="1"/>
  </si>
  <si>
    <t>bc小計</t>
    <rPh sb="2" eb="4">
      <t>ショウケイ</t>
    </rPh>
    <phoneticPr fontId="1"/>
  </si>
  <si>
    <t>認定単位数小計</t>
    <rPh sb="0" eb="2">
      <t>ニンテイ</t>
    </rPh>
    <rPh sb="2" eb="5">
      <t>タンイスウ</t>
    </rPh>
    <rPh sb="5" eb="7">
      <t>ショウケイ</t>
    </rPh>
    <phoneticPr fontId="1"/>
  </si>
  <si>
    <t>修得単位数小計</t>
    <rPh sb="0" eb="2">
      <t>シュウトク</t>
    </rPh>
    <rPh sb="2" eb="5">
      <t>タンイスウ</t>
    </rPh>
    <rPh sb="5" eb="7">
      <t>ショウケイ</t>
    </rPh>
    <phoneticPr fontId="1"/>
  </si>
  <si>
    <t>実習課題内容、レポートについては
様式4に記入すること</t>
    <rPh sb="0" eb="2">
      <t>ジッシュウ</t>
    </rPh>
    <rPh sb="2" eb="4">
      <t>カダイ</t>
    </rPh>
    <rPh sb="4" eb="6">
      <t>ナイヨウ</t>
    </rPh>
    <rPh sb="17" eb="19">
      <t>ヨウシキ</t>
    </rPh>
    <rPh sb="21" eb="23">
      <t>キニュウ</t>
    </rPh>
    <phoneticPr fontId="1"/>
  </si>
  <si>
    <t>選　択　科　目</t>
    <rPh sb="0" eb="1">
      <t>セン</t>
    </rPh>
    <rPh sb="2" eb="3">
      <t>タク</t>
    </rPh>
    <rPh sb="4" eb="5">
      <t>カ</t>
    </rPh>
    <rPh sb="6" eb="7">
      <t>メ</t>
    </rPh>
    <phoneticPr fontId="1"/>
  </si>
  <si>
    <t>f.小計</t>
    <rPh sb="2" eb="4">
      <t>ショウケイ</t>
    </rPh>
    <phoneticPr fontId="1"/>
  </si>
  <si>
    <t>g.小計</t>
    <rPh sb="2" eb="4">
      <t>ショウケイ</t>
    </rPh>
    <phoneticPr fontId="1"/>
  </si>
  <si>
    <t>h.小計</t>
    <rPh sb="2" eb="4">
      <t>ショウケイ</t>
    </rPh>
    <phoneticPr fontId="1"/>
  </si>
  <si>
    <t>その他の科目</t>
    <rPh sb="2" eb="3">
      <t>タ</t>
    </rPh>
    <rPh sb="4" eb="6">
      <t>カモク</t>
    </rPh>
    <phoneticPr fontId="1"/>
  </si>
  <si>
    <t>i.小計</t>
    <rPh sb="2" eb="4">
      <t>ショウケイ</t>
    </rPh>
    <phoneticPr fontId="1"/>
  </si>
  <si>
    <t>修得単位数総計</t>
    <rPh sb="0" eb="2">
      <t>シュウトク</t>
    </rPh>
    <rPh sb="2" eb="5">
      <t>タンイスウ</t>
    </rPh>
    <rPh sb="5" eb="7">
      <t>ソウケイ</t>
    </rPh>
    <phoneticPr fontId="1"/>
  </si>
  <si>
    <t>認定単位数総計</t>
    <rPh sb="0" eb="2">
      <t>ニンテイ</t>
    </rPh>
    <rPh sb="2" eb="5">
      <t>タンイスウ</t>
    </rPh>
    <rPh sb="5" eb="7">
      <t>ソウケイ</t>
    </rPh>
    <phoneticPr fontId="1"/>
  </si>
  <si>
    <t>①
②
③</t>
    <phoneticPr fontId="1"/>
  </si>
  <si>
    <t>他の教育機関名（学科まで）</t>
    <rPh sb="0" eb="1">
      <t>タ</t>
    </rPh>
    <rPh sb="2" eb="4">
      <t>キョウイク</t>
    </rPh>
    <rPh sb="4" eb="6">
      <t>キカン</t>
    </rPh>
    <rPh sb="6" eb="7">
      <t>メイ</t>
    </rPh>
    <rPh sb="8" eb="10">
      <t>ガッカ</t>
    </rPh>
    <phoneticPr fontId="1"/>
  </si>
  <si>
    <t>証明が得られない場合の理由</t>
    <rPh sb="0" eb="2">
      <t>ショウメイ</t>
    </rPh>
    <rPh sb="3" eb="4">
      <t>エ</t>
    </rPh>
    <rPh sb="8" eb="10">
      <t>バアイ</t>
    </rPh>
    <rPh sb="11" eb="13">
      <t>リユウ</t>
    </rPh>
    <phoneticPr fontId="1"/>
  </si>
  <si>
    <t>a心理学概論</t>
    <rPh sb="1" eb="4">
      <t>シンリガク</t>
    </rPh>
    <rPh sb="4" eb="6">
      <t>ガイロン</t>
    </rPh>
    <phoneticPr fontId="1"/>
  </si>
  <si>
    <t>b心理学研究法</t>
    <rPh sb="1" eb="4">
      <t>シンリガク</t>
    </rPh>
    <rPh sb="4" eb="6">
      <t>ケンキュウ</t>
    </rPh>
    <rPh sb="6" eb="7">
      <t>ホウ</t>
    </rPh>
    <phoneticPr fontId="1"/>
  </si>
  <si>
    <t>c心理学実験</t>
    <rPh sb="1" eb="4">
      <t>シンリガク</t>
    </rPh>
    <rPh sb="4" eb="6">
      <t>ジッケン</t>
    </rPh>
    <phoneticPr fontId="1"/>
  </si>
  <si>
    <t>f発達心理学
 教育心理学</t>
    <rPh sb="1" eb="3">
      <t>ハッタツ</t>
    </rPh>
    <rPh sb="3" eb="6">
      <t>シンリガク</t>
    </rPh>
    <rPh sb="8" eb="10">
      <t>キョウイク</t>
    </rPh>
    <rPh sb="10" eb="13">
      <t>シンリガク</t>
    </rPh>
    <phoneticPr fontId="1"/>
  </si>
  <si>
    <t>e比較心理学
 生理心理学</t>
    <rPh sb="1" eb="3">
      <t>ヒカク</t>
    </rPh>
    <rPh sb="3" eb="6">
      <t>シンリガク</t>
    </rPh>
    <rPh sb="8" eb="10">
      <t>セイリ</t>
    </rPh>
    <rPh sb="10" eb="13">
      <t>シンリガク</t>
    </rPh>
    <phoneticPr fontId="1"/>
  </si>
  <si>
    <t>d学習心理学
 知覚心理学</t>
    <rPh sb="1" eb="3">
      <t>ガクシュウ</t>
    </rPh>
    <rPh sb="3" eb="6">
      <t>シンリガク</t>
    </rPh>
    <rPh sb="8" eb="10">
      <t>チカク</t>
    </rPh>
    <rPh sb="10" eb="13">
      <t>シンリガク</t>
    </rPh>
    <phoneticPr fontId="1"/>
  </si>
  <si>
    <t>g人格心理学
 臨床心理学</t>
    <rPh sb="1" eb="3">
      <t>ジンカク</t>
    </rPh>
    <rPh sb="3" eb="6">
      <t>シンリガク</t>
    </rPh>
    <rPh sb="8" eb="10">
      <t>リンショウ</t>
    </rPh>
    <rPh sb="10" eb="13">
      <t>シンリガク</t>
    </rPh>
    <phoneticPr fontId="1"/>
  </si>
  <si>
    <t>h産業心理学
 社会心理学</t>
    <rPh sb="1" eb="3">
      <t>サンギョウ</t>
    </rPh>
    <rPh sb="3" eb="6">
      <t>シンリガク</t>
    </rPh>
    <rPh sb="8" eb="10">
      <t>シャカイ</t>
    </rPh>
    <rPh sb="10" eb="13">
      <t>シンリガク</t>
    </rPh>
    <phoneticPr fontId="1"/>
  </si>
  <si>
    <t>i卒業研究
 卒業論文
心理学関連科目</t>
    <rPh sb="1" eb="3">
      <t>ソツギョウ</t>
    </rPh>
    <rPh sb="3" eb="5">
      <t>ケンキュウ</t>
    </rPh>
    <rPh sb="7" eb="9">
      <t>ソツギョウ</t>
    </rPh>
    <rPh sb="9" eb="11">
      <t>ロンブン</t>
    </rPh>
    <rPh sb="12" eb="15">
      <t>シンリガク</t>
    </rPh>
    <rPh sb="15" eb="17">
      <t>カンレン</t>
    </rPh>
    <rPh sb="17" eb="19">
      <t>カモク</t>
    </rPh>
    <phoneticPr fontId="1"/>
  </si>
  <si>
    <t>領域</t>
    <rPh sb="0" eb="2">
      <t>リョウイキ</t>
    </rPh>
    <phoneticPr fontId="4"/>
  </si>
  <si>
    <t>単位数</t>
    <rPh sb="0" eb="3">
      <t>タンイスウ</t>
    </rPh>
    <phoneticPr fontId="4"/>
  </si>
  <si>
    <t>2015年度科目名</t>
    <rPh sb="4" eb="5">
      <t>ネン</t>
    </rPh>
    <rPh sb="5" eb="6">
      <t>ド</t>
    </rPh>
    <rPh sb="6" eb="9">
      <t>カモクメイ</t>
    </rPh>
    <phoneticPr fontId="4"/>
  </si>
  <si>
    <t>期間</t>
    <rPh sb="0" eb="2">
      <t>キカン</t>
    </rPh>
    <phoneticPr fontId="4"/>
  </si>
  <si>
    <t>内　　容</t>
    <rPh sb="0" eb="1">
      <t>ウチ</t>
    </rPh>
    <rPh sb="3" eb="4">
      <t>カタチ</t>
    </rPh>
    <phoneticPr fontId="4"/>
  </si>
  <si>
    <t>科目担当者氏名</t>
    <phoneticPr fontId="4"/>
  </si>
  <si>
    <t>基本
主題</t>
    <rPh sb="0" eb="2">
      <t>キホン</t>
    </rPh>
    <rPh sb="3" eb="5">
      <t>シュダイ</t>
    </rPh>
    <phoneticPr fontId="4"/>
  </si>
  <si>
    <t>副次
主題</t>
    <rPh sb="0" eb="2">
      <t>スイジ</t>
    </rPh>
    <rPh sb="3" eb="5">
      <t>シュダイ</t>
    </rPh>
    <phoneticPr fontId="4"/>
  </si>
  <si>
    <t>基礎科目</t>
    <rPh sb="0" eb="2">
      <t>キソ</t>
    </rPh>
    <rPh sb="2" eb="4">
      <t>カモク</t>
    </rPh>
    <phoneticPr fontId="4"/>
  </si>
  <si>
    <t>心理学概論</t>
    <rPh sb="0" eb="3">
      <t>シンリガク</t>
    </rPh>
    <rPh sb="3" eb="5">
      <t>ガイロン</t>
    </rPh>
    <phoneticPr fontId="4"/>
  </si>
  <si>
    <t>心理学</t>
    <rPh sb="0" eb="3">
      <t>シンリガク</t>
    </rPh>
    <phoneticPr fontId="4"/>
  </si>
  <si>
    <t>半年</t>
    <rPh sb="0" eb="2">
      <t>ハントシ</t>
    </rPh>
    <phoneticPr fontId="4"/>
  </si>
  <si>
    <t>心理学の知識・考え方について講義</t>
    <phoneticPr fontId="4"/>
  </si>
  <si>
    <t>心理臨床に必要な基礎心理学的知識を学ぶ</t>
    <phoneticPr fontId="4"/>
  </si>
  <si>
    <t>心理統計学Ⅰ</t>
    <rPh sb="0" eb="2">
      <t>シンリ</t>
    </rPh>
    <rPh sb="2" eb="4">
      <t>トウケイ</t>
    </rPh>
    <rPh sb="4" eb="5">
      <t>ガク</t>
    </rPh>
    <phoneticPr fontId="4"/>
  </si>
  <si>
    <t>心理統計の基礎知識を学ぶ</t>
    <phoneticPr fontId="4"/>
  </si>
  <si>
    <t>心理統計学Ⅱ</t>
    <rPh sb="0" eb="2">
      <t>シンリ</t>
    </rPh>
    <rPh sb="2" eb="4">
      <t>トウケイ</t>
    </rPh>
    <rPh sb="4" eb="5">
      <t>ガク</t>
    </rPh>
    <phoneticPr fontId="4"/>
  </si>
  <si>
    <t>心理統計の基本的手法を学ぶ</t>
    <phoneticPr fontId="4"/>
  </si>
  <si>
    <t>心理学研究法</t>
    <phoneticPr fontId="4"/>
  </si>
  <si>
    <t>心理学研究に必要な方法を学習する</t>
    <phoneticPr fontId="4"/>
  </si>
  <si>
    <t>臨床心理アセスメントⅠ</t>
    <rPh sb="0" eb="2">
      <t>リンショウ</t>
    </rPh>
    <rPh sb="2" eb="4">
      <t>シンリ</t>
    </rPh>
    <phoneticPr fontId="4"/>
  </si>
  <si>
    <t>心理アセスメントには様々な種類があるが主に質問紙法に焦点を当て、臨床の場面で用いられるアセスメントを体験授業</t>
    <phoneticPr fontId="4"/>
  </si>
  <si>
    <t>臨床心理アセスメントⅡ</t>
    <rPh sb="0" eb="2">
      <t>リンショウ</t>
    </rPh>
    <rPh sb="2" eb="4">
      <t>シンリ</t>
    </rPh>
    <phoneticPr fontId="4"/>
  </si>
  <si>
    <t>臨床場面で重視される個別式知能検査や投映法について体験学習と講義を行う</t>
    <phoneticPr fontId="4"/>
  </si>
  <si>
    <t>臨床心理アセスメントⅢ</t>
    <phoneticPr fontId="4"/>
  </si>
  <si>
    <t>臨床心理アセスメントを臨床事例を通して総合的に学ぶ</t>
    <phoneticPr fontId="4"/>
  </si>
  <si>
    <t>心理学基礎実験Ⅰ</t>
    <rPh sb="0" eb="3">
      <t>シンリガク</t>
    </rPh>
    <rPh sb="3" eb="5">
      <t>キソ</t>
    </rPh>
    <rPh sb="5" eb="7">
      <t>ジッケン</t>
    </rPh>
    <phoneticPr fontId="4"/>
  </si>
  <si>
    <t>心理学基礎実験Ⅱ</t>
    <rPh sb="0" eb="3">
      <t>シンリガク</t>
    </rPh>
    <rPh sb="3" eb="5">
      <t>キソ</t>
    </rPh>
    <rPh sb="5" eb="7">
      <t>ジッケン</t>
    </rPh>
    <phoneticPr fontId="4"/>
  </si>
  <si>
    <t>心理学調査実習Ⅰ</t>
    <rPh sb="0" eb="3">
      <t>シンリガク</t>
    </rPh>
    <rPh sb="3" eb="5">
      <t>チョウサ</t>
    </rPh>
    <rPh sb="5" eb="7">
      <t>ジッシュウ</t>
    </rPh>
    <phoneticPr fontId="4"/>
  </si>
  <si>
    <t>心理学調査実習Ⅱ</t>
    <rPh sb="0" eb="3">
      <t>シンリガク</t>
    </rPh>
    <rPh sb="3" eb="5">
      <t>チョウサ</t>
    </rPh>
    <rPh sb="5" eb="7">
      <t>ジッシュウ</t>
    </rPh>
    <phoneticPr fontId="4"/>
  </si>
  <si>
    <t>臨床心理学実習Ⅰ</t>
    <rPh sb="0" eb="2">
      <t>リンショウ</t>
    </rPh>
    <rPh sb="2" eb="5">
      <t>シンリガク</t>
    </rPh>
    <rPh sb="5" eb="7">
      <t>ジッシュウ</t>
    </rPh>
    <phoneticPr fontId="4"/>
  </si>
  <si>
    <t>臨床心理学実習Ⅱ</t>
    <rPh sb="0" eb="2">
      <t>リンショウ</t>
    </rPh>
    <rPh sb="2" eb="5">
      <t>シンリガク</t>
    </rPh>
    <rPh sb="5" eb="7">
      <t>ジッシュウ</t>
    </rPh>
    <phoneticPr fontId="4"/>
  </si>
  <si>
    <t>臨床心理学実習Ⅲ</t>
    <rPh sb="0" eb="2">
      <t>リンショウ</t>
    </rPh>
    <rPh sb="2" eb="5">
      <t>シンリガク</t>
    </rPh>
    <rPh sb="5" eb="7">
      <t>ジッシュウ</t>
    </rPh>
    <phoneticPr fontId="4"/>
  </si>
  <si>
    <t>学習心理学</t>
    <rPh sb="0" eb="2">
      <t>ガクシュウ</t>
    </rPh>
    <rPh sb="2" eb="5">
      <t>シンリガク</t>
    </rPh>
    <phoneticPr fontId="4"/>
  </si>
  <si>
    <t>学習理論について講義</t>
    <phoneticPr fontId="4"/>
  </si>
  <si>
    <t>認知心理学</t>
    <phoneticPr fontId="4"/>
  </si>
  <si>
    <t>人間の心の働きの根本にある基礎機能を学ぶ、わかる、知る、覚える、思い出すなど心の仕組みについて学ぶ</t>
    <phoneticPr fontId="4"/>
  </si>
  <si>
    <t>生理心理学</t>
    <rPh sb="0" eb="2">
      <t>セイリ</t>
    </rPh>
    <rPh sb="2" eb="5">
      <t>シンリガク</t>
    </rPh>
    <phoneticPr fontId="4"/>
  </si>
  <si>
    <t>心の働きや状態と脳・神経活動の関係について理解を深める</t>
    <phoneticPr fontId="4"/>
  </si>
  <si>
    <t>生涯発達心理学</t>
    <rPh sb="0" eb="2">
      <t>ショウガイ</t>
    </rPh>
    <rPh sb="2" eb="4">
      <t>ハッタツ</t>
    </rPh>
    <rPh sb="4" eb="7">
      <t>シンリガク</t>
    </rPh>
    <phoneticPr fontId="4"/>
  </si>
  <si>
    <t>ヒトの生涯にわたる変化のプロセスとメカニズムを学ぶ</t>
    <phoneticPr fontId="4"/>
  </si>
  <si>
    <t>教育心理学概論</t>
    <phoneticPr fontId="4"/>
  </si>
  <si>
    <t>児童期から青年期にかけての発達の諸側面と学習過程や動機づけについて学ぶ</t>
    <phoneticPr fontId="4"/>
  </si>
  <si>
    <t>高齢者心理学</t>
    <rPh sb="0" eb="3">
      <t>コウレイシャ</t>
    </rPh>
    <rPh sb="3" eb="6">
      <t>シンリガク</t>
    </rPh>
    <phoneticPr fontId="4"/>
  </si>
  <si>
    <t>生涯発達の過程で高齢期ではどのような生理的、心理的変化がもたらされるかを学ぶ</t>
    <phoneticPr fontId="4"/>
  </si>
  <si>
    <t>子育て臨床心理学</t>
    <phoneticPr fontId="4"/>
  </si>
  <si>
    <t>子どもの健やかな心の発達を保障する親の役割や親子の関係性について臨床心理学的視座から学ぶ</t>
    <phoneticPr fontId="4"/>
  </si>
  <si>
    <t>乳幼児心理学</t>
    <phoneticPr fontId="4"/>
  </si>
  <si>
    <t>乳児から幼児にわたる子どもの行動発達メカニズムの組織的な理解を深める</t>
    <phoneticPr fontId="4"/>
  </si>
  <si>
    <t>発達臨床心理学</t>
    <rPh sb="0" eb="2">
      <t>ハッタツ</t>
    </rPh>
    <rPh sb="2" eb="4">
      <t>リンショウ</t>
    </rPh>
    <rPh sb="4" eb="7">
      <t>シンリガク</t>
    </rPh>
    <phoneticPr fontId="4"/>
  </si>
  <si>
    <t>広汎性発達障害、学習障害、注意欠陥/多様性障害等について臨床事例に基づきながら理論的背景を学ぶ</t>
    <phoneticPr fontId="4"/>
  </si>
  <si>
    <t>人格心理学</t>
    <rPh sb="0" eb="2">
      <t>ジンカク</t>
    </rPh>
    <rPh sb="2" eb="5">
      <t>シンリガク</t>
    </rPh>
    <phoneticPr fontId="4"/>
  </si>
  <si>
    <t>人格はどのように形成されるのか、自分と他者との違いや個性を科学的見地から学ぶ</t>
    <phoneticPr fontId="4"/>
  </si>
  <si>
    <t>臨床心理学</t>
    <phoneticPr fontId="4"/>
  </si>
  <si>
    <t>臨床心理学の基礎理論と技法に関する知識を身につける</t>
    <phoneticPr fontId="4"/>
  </si>
  <si>
    <t>臨床心理学概論</t>
    <rPh sb="0" eb="2">
      <t>リンショウ</t>
    </rPh>
    <rPh sb="2" eb="5">
      <t>シンリガク</t>
    </rPh>
    <rPh sb="5" eb="7">
      <t>ガイロン</t>
    </rPh>
    <phoneticPr fontId="4"/>
  </si>
  <si>
    <t>心理臨床における基礎知識を身につける　</t>
    <phoneticPr fontId="4"/>
  </si>
  <si>
    <t>学校臨床心理学</t>
    <phoneticPr fontId="4"/>
  </si>
  <si>
    <t>学校という場における心理臨床の実践に必要な知識・技法を学ぶ</t>
    <phoneticPr fontId="4"/>
  </si>
  <si>
    <t>障害者心理学</t>
    <phoneticPr fontId="4"/>
  </si>
  <si>
    <t>肢体不自由者・知的障害者・発達障害者の心理を学ぶ</t>
    <phoneticPr fontId="4"/>
  </si>
  <si>
    <t>健康心理学</t>
    <phoneticPr fontId="4"/>
  </si>
  <si>
    <t>心身の健康を阻害するリスク要因について学び、それを除去し健康行動を形成し、維持と増進するための介入について学ぶ</t>
    <phoneticPr fontId="4"/>
  </si>
  <si>
    <t>心理療法</t>
    <phoneticPr fontId="4"/>
  </si>
  <si>
    <t>精神の治療、心の治療を区別して考えながら、心が治癒していくという見方の意味と意義を考える</t>
    <phoneticPr fontId="4"/>
  </si>
  <si>
    <t>カウンセリング論Ⅰ</t>
    <rPh sb="7" eb="8">
      <t>ロン</t>
    </rPh>
    <phoneticPr fontId="4"/>
  </si>
  <si>
    <t>カウンセリングや心理療法の基本的な知識・技法を概説する</t>
    <phoneticPr fontId="4"/>
  </si>
  <si>
    <t>カウンセリング論Ⅱ</t>
    <rPh sb="7" eb="8">
      <t>ロン</t>
    </rPh>
    <phoneticPr fontId="4"/>
  </si>
  <si>
    <t>カウンセリングの各理論と実践方法を理解できるよう生活の中で起きる心の問題の対処法や支援の方法について学ぶ</t>
    <phoneticPr fontId="4"/>
  </si>
  <si>
    <t>認知行動療法</t>
    <rPh sb="2" eb="4">
      <t>コウドウ</t>
    </rPh>
    <rPh sb="4" eb="6">
      <t>リョウホウ</t>
    </rPh>
    <phoneticPr fontId="4"/>
  </si>
  <si>
    <t>行動分析や認知行動療法について学ぶ</t>
    <phoneticPr fontId="4"/>
  </si>
  <si>
    <t>精神分析</t>
    <rPh sb="0" eb="2">
      <t>セイシン</t>
    </rPh>
    <rPh sb="2" eb="4">
      <t>ブンセキ</t>
    </rPh>
    <phoneticPr fontId="4"/>
  </si>
  <si>
    <t>フロイトに始まる精神分析の考え方を理解して、心の治療の始まりの意義に関して深く考える</t>
    <phoneticPr fontId="4"/>
  </si>
  <si>
    <t>犯罪心理学</t>
    <rPh sb="0" eb="2">
      <t>ハンザイ</t>
    </rPh>
    <rPh sb="2" eb="5">
      <t>シンリガク</t>
    </rPh>
    <phoneticPr fontId="4"/>
  </si>
  <si>
    <t>心理学的見地から、犯罪行為と犯罪者、更には被害者等の理解と分析を行う</t>
    <phoneticPr fontId="4"/>
  </si>
  <si>
    <t>精神医学Ⅰ</t>
    <rPh sb="0" eb="2">
      <t>セイシン</t>
    </rPh>
    <rPh sb="2" eb="4">
      <t>イガク</t>
    </rPh>
    <phoneticPr fontId="4"/>
  </si>
  <si>
    <t>心の病を理解し精神医学の診断と治療に関する基本事項を学ぶ</t>
    <phoneticPr fontId="4"/>
  </si>
  <si>
    <t>精神医学Ⅱ</t>
    <rPh sb="0" eb="2">
      <t>セイシン</t>
    </rPh>
    <rPh sb="2" eb="4">
      <t>イガク</t>
    </rPh>
    <phoneticPr fontId="4"/>
  </si>
  <si>
    <t>精神医学Ⅰにおいて学修した基本事項を踏まえて多様な精神疾患や精神医学の諸問題を理解する</t>
    <phoneticPr fontId="4"/>
  </si>
  <si>
    <t>精神保健学Ⅰ</t>
    <rPh sb="0" eb="2">
      <t>セイシン</t>
    </rPh>
    <rPh sb="2" eb="4">
      <t>ホケン</t>
    </rPh>
    <rPh sb="4" eb="5">
      <t>ガク</t>
    </rPh>
    <phoneticPr fontId="4"/>
  </si>
  <si>
    <t>精神の健康を維持し増進させるための方法と精神の不健康の予防についての知識、思考力、実践力を身につける</t>
    <phoneticPr fontId="4"/>
  </si>
  <si>
    <t>精神保健学Ⅱ</t>
    <phoneticPr fontId="4"/>
  </si>
  <si>
    <t>社会心理学</t>
    <rPh sb="0" eb="2">
      <t>シャカイ</t>
    </rPh>
    <rPh sb="2" eb="5">
      <t>シンリガク</t>
    </rPh>
    <phoneticPr fontId="4"/>
  </si>
  <si>
    <t>社会心理学の知識を理解し人の行動について分析する力を身につける</t>
    <phoneticPr fontId="4"/>
  </si>
  <si>
    <t>人間関係論</t>
    <rPh sb="0" eb="2">
      <t>ニンゲン</t>
    </rPh>
    <rPh sb="2" eb="4">
      <t>カンケイ</t>
    </rPh>
    <rPh sb="4" eb="5">
      <t>ロン</t>
    </rPh>
    <phoneticPr fontId="4"/>
  </si>
  <si>
    <t>産業・組織心理学Ⅰ</t>
    <rPh sb="0" eb="2">
      <t>サンギョウ</t>
    </rPh>
    <rPh sb="3" eb="5">
      <t>ソシキ</t>
    </rPh>
    <rPh sb="5" eb="8">
      <t>シンリガク</t>
    </rPh>
    <phoneticPr fontId="4"/>
  </si>
  <si>
    <t>環境・組織・人間の各要因とそれらの相互作用が関わる産業心理学における諸問題を概観</t>
    <phoneticPr fontId="4"/>
  </si>
  <si>
    <t>産業・組織心理学Ⅱ</t>
    <rPh sb="0" eb="2">
      <t>サンギョウ</t>
    </rPh>
    <rPh sb="3" eb="5">
      <t>ソシキ</t>
    </rPh>
    <rPh sb="5" eb="8">
      <t>シンリガク</t>
    </rPh>
    <phoneticPr fontId="4"/>
  </si>
  <si>
    <t>産業・組織心理学Iで学んだ産業における諸問題をさらに検討し、働くことについて改めて考え直すとともに、仕事を通した人間形成のあり方について学ぶ</t>
    <phoneticPr fontId="4"/>
  </si>
  <si>
    <t>家族心理学</t>
    <rPh sb="0" eb="2">
      <t>カゾク</t>
    </rPh>
    <rPh sb="2" eb="5">
      <t>シンリガク</t>
    </rPh>
    <phoneticPr fontId="4"/>
  </si>
  <si>
    <t>さまざまな人間関係について心理学的研究の成果とその応用の可能性について講義</t>
    <phoneticPr fontId="4"/>
  </si>
  <si>
    <t>家族の心理的構造の理解をはじめ、家族を取り巻く諸問題について心理学的見地から考える</t>
    <phoneticPr fontId="4"/>
  </si>
  <si>
    <t>その他の科目</t>
    <rPh sb="2" eb="3">
      <t>タ</t>
    </rPh>
    <rPh sb="4" eb="6">
      <t>カモク</t>
    </rPh>
    <phoneticPr fontId="4"/>
  </si>
  <si>
    <t>卒業論文</t>
    <rPh sb="0" eb="2">
      <t>ソツギョウ</t>
    </rPh>
    <rPh sb="2" eb="4">
      <t>ロンブン</t>
    </rPh>
    <phoneticPr fontId="4"/>
  </si>
  <si>
    <t>通年</t>
    <rPh sb="0" eb="2">
      <t>ツウネン</t>
    </rPh>
    <phoneticPr fontId="4"/>
  </si>
  <si>
    <t>心理科学に関する研究テーマをもとに研究演習Ⅲ・Ⅳの担当教員が指導</t>
    <phoneticPr fontId="4"/>
  </si>
  <si>
    <t>相谷登、粟村昭子、宇惠弘、柏木雄次郎、亀島信也、川上範夫、櫻井秀雄、島井哲志、竹橋洋毅、多田美香里、谷向みつえ、津田恭充、山田冨美雄</t>
    <phoneticPr fontId="4"/>
  </si>
  <si>
    <t>年度</t>
    <rPh sb="0" eb="2">
      <t>ネンド</t>
    </rPh>
    <phoneticPr fontId="4"/>
  </si>
  <si>
    <t xml:space="preserve"> </t>
    <phoneticPr fontId="1"/>
  </si>
  <si>
    <t xml:space="preserve">  </t>
    <phoneticPr fontId="1"/>
  </si>
  <si>
    <t>　</t>
    <phoneticPr fontId="4"/>
  </si>
  <si>
    <t>選択科目</t>
  </si>
  <si>
    <t>多田美香里准教授</t>
  </si>
  <si>
    <t>多田美香里准教授</t>
    <phoneticPr fontId="4"/>
  </si>
  <si>
    <t>鎌田次郎教授</t>
  </si>
  <si>
    <t>鎌田次郎教授</t>
    <rPh sb="0" eb="2">
      <t>カマタ</t>
    </rPh>
    <rPh sb="2" eb="4">
      <t>ジロウ</t>
    </rPh>
    <rPh sb="4" eb="6">
      <t>キョウジュ</t>
    </rPh>
    <phoneticPr fontId="4"/>
  </si>
  <si>
    <t>宇惠弘教授</t>
  </si>
  <si>
    <t>宇惠弘教授</t>
    <rPh sb="3" eb="5">
      <t>キョウジュ</t>
    </rPh>
    <phoneticPr fontId="4"/>
  </si>
  <si>
    <t>多田美香里准教授</t>
    <rPh sb="5" eb="8">
      <t>ジュンキョウジュ</t>
    </rPh>
    <phoneticPr fontId="4"/>
  </si>
  <si>
    <t>亀島信也教授</t>
  </si>
  <si>
    <t>竹橋洋毅講師、津田恭充講師</t>
  </si>
  <si>
    <t>櫻井秀雄教授、粟村昭子教授</t>
  </si>
  <si>
    <t>櫻井秀雄教授</t>
  </si>
  <si>
    <t>櫻井秀雄教授、津田恭充講師</t>
  </si>
  <si>
    <t>谷向みつえ教授、宿谷仁美講師</t>
  </si>
  <si>
    <t>谷向みつえ教授、久保信代准教授</t>
  </si>
  <si>
    <t>治部哲也准教授</t>
  </si>
  <si>
    <t>尾﨑勝彦兼任講師</t>
  </si>
  <si>
    <t>谷向みつえ教授</t>
  </si>
  <si>
    <t>相谷登教授</t>
  </si>
  <si>
    <t>三田村仰講師</t>
  </si>
  <si>
    <t>粟村昭子教授</t>
  </si>
  <si>
    <t>竹橋洋毅講師</t>
  </si>
  <si>
    <t>山田冨美雄教授</t>
  </si>
  <si>
    <t>川上範夫教授</t>
  </si>
  <si>
    <t>津田恭充講師</t>
  </si>
  <si>
    <t>永田俊代准教授</t>
  </si>
  <si>
    <t>柏木雄次郎教授</t>
  </si>
  <si>
    <t>加納光子兼任講師</t>
  </si>
  <si>
    <t>小牧一裕兼任講師</t>
  </si>
  <si>
    <t>木村貴彦准教授</t>
  </si>
  <si>
    <t>松中久美子准教授</t>
  </si>
  <si>
    <t>　</t>
    <phoneticPr fontId="4"/>
  </si>
  <si>
    <t>　</t>
    <phoneticPr fontId="1"/>
  </si>
  <si>
    <t>多田美香里准教授、佐伯恵里奈兼任講師、山本正顕兼任講師</t>
    <phoneticPr fontId="4"/>
  </si>
  <si>
    <t>（記入日：　　　　　　　　　年　　　　月　　　　日）</t>
    <rPh sb="1" eb="3">
      <t>キニュウ</t>
    </rPh>
    <rPh sb="3" eb="4">
      <t>ビ</t>
    </rPh>
    <rPh sb="14" eb="15">
      <t>ネン</t>
    </rPh>
    <rPh sb="19" eb="20">
      <t>ツキ</t>
    </rPh>
    <rPh sb="24" eb="25">
      <t>ニチ</t>
    </rPh>
    <phoneticPr fontId="1"/>
  </si>
  <si>
    <t>証明者氏名　　　　　　関西福祉科学大学　　社会福祉学部　　　　教員名　　　　　　　　　　　　　　　　　　　　　　　　　　　　　　印</t>
    <rPh sb="0" eb="2">
      <t>ショウメイ</t>
    </rPh>
    <rPh sb="2" eb="3">
      <t>シャ</t>
    </rPh>
    <rPh sb="3" eb="5">
      <t>シメイ</t>
    </rPh>
    <rPh sb="11" eb="13">
      <t>カンサイ</t>
    </rPh>
    <rPh sb="13" eb="15">
      <t>フクシ</t>
    </rPh>
    <rPh sb="15" eb="17">
      <t>カガク</t>
    </rPh>
    <rPh sb="17" eb="19">
      <t>ダイガク</t>
    </rPh>
    <rPh sb="21" eb="23">
      <t>シャカイ</t>
    </rPh>
    <rPh sb="23" eb="25">
      <t>フクシ</t>
    </rPh>
    <rPh sb="25" eb="27">
      <t>ガクブ</t>
    </rPh>
    <rPh sb="31" eb="33">
      <t>キョウイン</t>
    </rPh>
    <rPh sb="33" eb="34">
      <t>メイ</t>
    </rPh>
    <rPh sb="64" eb="65">
      <t>イン</t>
    </rPh>
    <phoneticPr fontId="1"/>
  </si>
  <si>
    <t>申請者氏名　　　　　　　　　　　　　　　　　　　　　　　印　　（西暦）　　　　　　　　　　　　年　　　　月　　　　日　　　日生　　　男　・　女</t>
    <rPh sb="0" eb="5">
      <t>フリガナ</t>
    </rPh>
    <phoneticPr fontId="1"/>
  </si>
  <si>
    <t>a.小計</t>
    <rPh sb="2" eb="4">
      <t>ショウケイ</t>
    </rPh>
    <phoneticPr fontId="1"/>
  </si>
  <si>
    <t>ｄ.小計</t>
    <rPh sb="2" eb="4">
      <t>ショウケイ</t>
    </rPh>
    <phoneticPr fontId="1"/>
  </si>
  <si>
    <t>e.小計</t>
    <rPh sb="2" eb="4">
      <t>ショウケイ</t>
    </rPh>
    <phoneticPr fontId="1"/>
  </si>
  <si>
    <t>多田美香里准教授、佐伯恵里奈兼任講師、山本正顕兼任講師</t>
    <phoneticPr fontId="4"/>
  </si>
  <si>
    <t>△印
科目
削除</t>
    <rPh sb="1" eb="2">
      <t>シルシ</t>
    </rPh>
    <rPh sb="3" eb="5">
      <t>カモク</t>
    </rPh>
    <rPh sb="6" eb="8">
      <t>サクジョ</t>
    </rPh>
    <phoneticPr fontId="4"/>
  </si>
  <si>
    <t>（旧）科目名</t>
    <rPh sb="1" eb="2">
      <t>キュウ</t>
    </rPh>
    <rPh sb="3" eb="6">
      <t>カモクメイ</t>
    </rPh>
    <phoneticPr fontId="4"/>
  </si>
  <si>
    <t>変更印</t>
    <rPh sb="0" eb="2">
      <t>ヘンコウ</t>
    </rPh>
    <rPh sb="2" eb="3">
      <t>シルシ</t>
    </rPh>
    <phoneticPr fontId="4"/>
  </si>
  <si>
    <t>年間</t>
    <rPh sb="0" eb="2">
      <t>ネンカン</t>
    </rPh>
    <phoneticPr fontId="4"/>
  </si>
  <si>
    <t>科目担当者氏名</t>
    <phoneticPr fontId="4"/>
  </si>
  <si>
    <t>新基準</t>
    <rPh sb="0" eb="3">
      <t>シンキジュン</t>
    </rPh>
    <phoneticPr fontId="4"/>
  </si>
  <si>
    <t>領域
小計</t>
    <rPh sb="0" eb="2">
      <t>リョウイキ</t>
    </rPh>
    <rPh sb="3" eb="5">
      <t>ショウケイ</t>
    </rPh>
    <phoneticPr fontId="4"/>
  </si>
  <si>
    <t>合計</t>
    <rPh sb="0" eb="2">
      <t>ゴウケイ</t>
    </rPh>
    <phoneticPr fontId="4"/>
  </si>
  <si>
    <t>単位認定基準</t>
    <rPh sb="0" eb="2">
      <t>タンイ</t>
    </rPh>
    <rPh sb="2" eb="4">
      <t>ニンテイ</t>
    </rPh>
    <rPh sb="4" eb="6">
      <t>キジュン</t>
    </rPh>
    <phoneticPr fontId="4"/>
  </si>
  <si>
    <t>a</t>
    <phoneticPr fontId="4"/>
  </si>
  <si>
    <t>A</t>
    <phoneticPr fontId="4"/>
  </si>
  <si>
    <t>◎</t>
    <phoneticPr fontId="4"/>
  </si>
  <si>
    <t>多田　美香里　准教授</t>
    <phoneticPr fontId="4"/>
  </si>
  <si>
    <r>
      <rPr>
        <b/>
        <u/>
        <sz val="10"/>
        <color indexed="10"/>
        <rFont val="ＭＳ Ｐゴシック"/>
        <family val="3"/>
        <charset val="128"/>
      </rPr>
      <t>4単位以上</t>
    </r>
    <r>
      <rPr>
        <sz val="9"/>
        <rFont val="ＭＳ Ｐゴシック"/>
        <family val="3"/>
        <charset val="128"/>
      </rPr>
      <t>（領域全体で心理学の基礎分野を満たすこと）</t>
    </r>
    <rPh sb="1" eb="3">
      <t>タンイ</t>
    </rPh>
    <rPh sb="3" eb="5">
      <t>イジョウ</t>
    </rPh>
    <rPh sb="6" eb="8">
      <t>リョウイキ</t>
    </rPh>
    <rPh sb="8" eb="10">
      <t>ゼンタイ</t>
    </rPh>
    <rPh sb="11" eb="14">
      <t>シンリガク</t>
    </rPh>
    <rPh sb="15" eb="17">
      <t>キソ</t>
    </rPh>
    <rPh sb="17" eb="19">
      <t>ブンヤ</t>
    </rPh>
    <rPh sb="20" eb="21">
      <t>ミ</t>
    </rPh>
    <phoneticPr fontId="4"/>
  </si>
  <si>
    <t>心理学理論と心理的支援等を学ぶ</t>
    <phoneticPr fontId="4"/>
  </si>
  <si>
    <t>袴田俊一　教授</t>
    <phoneticPr fontId="4"/>
  </si>
  <si>
    <t>＊</t>
    <phoneticPr fontId="4"/>
  </si>
  <si>
    <t>鎌田次郎　教授</t>
    <rPh sb="0" eb="2">
      <t>カマタ</t>
    </rPh>
    <rPh sb="2" eb="4">
      <t>ジロウ</t>
    </rPh>
    <rPh sb="5" eb="7">
      <t>キョウジュ</t>
    </rPh>
    <phoneticPr fontId="4"/>
  </si>
  <si>
    <t>b</t>
    <phoneticPr fontId="4"/>
  </si>
  <si>
    <t>心理学研究法</t>
    <rPh sb="0" eb="3">
      <t>シンリガク</t>
    </rPh>
    <rPh sb="3" eb="5">
      <t>ケンキュウ</t>
    </rPh>
    <rPh sb="5" eb="6">
      <t>ホウ</t>
    </rPh>
    <phoneticPr fontId="4"/>
  </si>
  <si>
    <t>心理統計学</t>
    <rPh sb="0" eb="2">
      <t>シンリ</t>
    </rPh>
    <rPh sb="2" eb="4">
      <t>トウケイ</t>
    </rPh>
    <rPh sb="4" eb="5">
      <t>ガク</t>
    </rPh>
    <phoneticPr fontId="4"/>
  </si>
  <si>
    <t>B</t>
    <phoneticPr fontId="4"/>
  </si>
  <si>
    <t>宇惠弘　教授</t>
    <rPh sb="4" eb="6">
      <t>キョウジュ</t>
    </rPh>
    <phoneticPr fontId="4"/>
  </si>
  <si>
    <r>
      <rPr>
        <b/>
        <u/>
        <sz val="10"/>
        <color indexed="10"/>
        <rFont val="ＭＳ Ｐゴシック"/>
        <family val="3"/>
        <charset val="128"/>
      </rPr>
      <t>8単位以上</t>
    </r>
    <r>
      <rPr>
        <sz val="9"/>
        <rFont val="ＭＳ Ｐゴシック"/>
        <family val="3"/>
        <charset val="128"/>
      </rPr>
      <t xml:space="preserve">
（最低4単位分はC心理学実験・実習の単位）
</t>
    </r>
    <r>
      <rPr>
        <b/>
        <sz val="9"/>
        <color indexed="10"/>
        <rFont val="ＭＳ Ｐゴシック"/>
        <family val="3"/>
        <charset val="128"/>
      </rPr>
      <t>※</t>
    </r>
    <r>
      <rPr>
        <b/>
        <u/>
        <sz val="9"/>
        <color indexed="10"/>
        <rFont val="ＭＳ Ｐゴシック"/>
        <family val="3"/>
        <charset val="128"/>
      </rPr>
      <t>実験的方法で知覚や認知、社会など基本的な内容の課題を4つ以上含む計6課題以上。</t>
    </r>
    <r>
      <rPr>
        <sz val="9"/>
        <rFont val="ＭＳ Ｐゴシック"/>
        <family val="3"/>
        <charset val="128"/>
      </rPr>
      <t>各課題について標準的レポート（各課題について目的、方法、結果、考察を含むものであること）を作成していること。</t>
    </r>
    <rPh sb="1" eb="3">
      <t>タンイ</t>
    </rPh>
    <rPh sb="3" eb="5">
      <t>イジョウ</t>
    </rPh>
    <rPh sb="7" eb="9">
      <t>サイテイ</t>
    </rPh>
    <rPh sb="10" eb="13">
      <t>タンイブン</t>
    </rPh>
    <rPh sb="15" eb="17">
      <t>シンリ</t>
    </rPh>
    <rPh sb="17" eb="18">
      <t>ガク</t>
    </rPh>
    <rPh sb="18" eb="20">
      <t>ジッケン</t>
    </rPh>
    <rPh sb="21" eb="23">
      <t>ジッシュウ</t>
    </rPh>
    <rPh sb="24" eb="26">
      <t>タンイ</t>
    </rPh>
    <rPh sb="30" eb="33">
      <t>ジッケンテキ</t>
    </rPh>
    <rPh sb="33" eb="35">
      <t>ホウホウ</t>
    </rPh>
    <rPh sb="36" eb="38">
      <t>チカク</t>
    </rPh>
    <rPh sb="39" eb="41">
      <t>ニンチ</t>
    </rPh>
    <rPh sb="42" eb="44">
      <t>シャカイ</t>
    </rPh>
    <rPh sb="46" eb="49">
      <t>キホンテキ</t>
    </rPh>
    <rPh sb="50" eb="52">
      <t>ナイヨウ</t>
    </rPh>
    <rPh sb="53" eb="55">
      <t>カダイ</t>
    </rPh>
    <rPh sb="58" eb="60">
      <t>イジョウ</t>
    </rPh>
    <rPh sb="60" eb="61">
      <t>フク</t>
    </rPh>
    <rPh sb="62" eb="63">
      <t>ケイ</t>
    </rPh>
    <rPh sb="64" eb="66">
      <t>カダイ</t>
    </rPh>
    <rPh sb="66" eb="68">
      <t>イジョウ</t>
    </rPh>
    <rPh sb="69" eb="70">
      <t>カク</t>
    </rPh>
    <rPh sb="70" eb="72">
      <t>カダイ</t>
    </rPh>
    <rPh sb="76" eb="79">
      <t>ヒョウジュンテキ</t>
    </rPh>
    <rPh sb="84" eb="85">
      <t>カク</t>
    </rPh>
    <rPh sb="85" eb="87">
      <t>カダイ</t>
    </rPh>
    <rPh sb="91" eb="93">
      <t>モクテキ</t>
    </rPh>
    <rPh sb="94" eb="96">
      <t>ホウホウ</t>
    </rPh>
    <rPh sb="97" eb="99">
      <t>ケッカ</t>
    </rPh>
    <rPh sb="100" eb="102">
      <t>コウサツ</t>
    </rPh>
    <rPh sb="103" eb="104">
      <t>フク</t>
    </rPh>
    <rPh sb="114" eb="116">
      <t>サクセイ</t>
    </rPh>
    <phoneticPr fontId="4"/>
  </si>
  <si>
    <t>多田美香里　准教授</t>
    <rPh sb="6" eb="9">
      <t>ジュンキョウジュ</t>
    </rPh>
    <phoneticPr fontId="4"/>
  </si>
  <si>
    <t>亀島　信也　教授</t>
    <phoneticPr fontId="4"/>
  </si>
  <si>
    <t>竹橋　洋毅　講師
津田　恭充　講師</t>
    <phoneticPr fontId="4"/>
  </si>
  <si>
    <t>櫻井　秀雄　教授
粟村　昭子　教授</t>
    <phoneticPr fontId="4"/>
  </si>
  <si>
    <t>☆</t>
    <phoneticPr fontId="4"/>
  </si>
  <si>
    <t>櫻井秀雄　教授</t>
    <phoneticPr fontId="4"/>
  </si>
  <si>
    <t>c</t>
    <phoneticPr fontId="4"/>
  </si>
  <si>
    <t>心理学実験・実習</t>
    <rPh sb="0" eb="3">
      <t>シンリガク</t>
    </rPh>
    <rPh sb="3" eb="5">
      <t>ジッケン</t>
    </rPh>
    <rPh sb="6" eb="8">
      <t>ジッシュウ</t>
    </rPh>
    <phoneticPr fontId="4"/>
  </si>
  <si>
    <t>心理学基礎実験</t>
    <rPh sb="0" eb="3">
      <t>シンリガク</t>
    </rPh>
    <rPh sb="3" eb="5">
      <t>キソ</t>
    </rPh>
    <rPh sb="5" eb="7">
      <t>ジッケン</t>
    </rPh>
    <phoneticPr fontId="4"/>
  </si>
  <si>
    <t>C</t>
    <phoneticPr fontId="4"/>
  </si>
  <si>
    <t>◎、＊</t>
    <phoneticPr fontId="4"/>
  </si>
  <si>
    <t xml:space="preserve">実習課題内容、レポートについては
様式4に記入
</t>
    <phoneticPr fontId="4"/>
  </si>
  <si>
    <t>多田美香里　准教授
佐伯　恵里奈　兼任講師
山本　正顕　兼任講師</t>
    <phoneticPr fontId="4"/>
  </si>
  <si>
    <t>多田　美香里　准教授
佐伯　恵里奈　兼任講師
山本　正顕　兼任講師</t>
    <phoneticPr fontId="4"/>
  </si>
  <si>
    <t>心理学調査実習</t>
    <rPh sb="0" eb="3">
      <t>シンリガク</t>
    </rPh>
    <rPh sb="3" eb="5">
      <t>チョウサ</t>
    </rPh>
    <rPh sb="5" eb="7">
      <t>ジッシュウ</t>
    </rPh>
    <phoneticPr fontId="4"/>
  </si>
  <si>
    <t>宇惠　弘　教授</t>
    <phoneticPr fontId="4"/>
  </si>
  <si>
    <t>◎、●</t>
    <phoneticPr fontId="4"/>
  </si>
  <si>
    <t>櫻井　秀雄　教授
津田　恭充　講師</t>
    <phoneticPr fontId="4"/>
  </si>
  <si>
    <t>谷向　みつえ　教授
宿谷　仁美　講師</t>
    <phoneticPr fontId="4"/>
  </si>
  <si>
    <t>●</t>
    <phoneticPr fontId="4"/>
  </si>
  <si>
    <t>谷向みつえ　教授
久保信代　准教授</t>
    <phoneticPr fontId="4"/>
  </si>
  <si>
    <t>基礎科目小計</t>
    <rPh sb="0" eb="2">
      <t>キソ</t>
    </rPh>
    <rPh sb="2" eb="4">
      <t>カモク</t>
    </rPh>
    <rPh sb="4" eb="6">
      <t>ショウケイ</t>
    </rPh>
    <phoneticPr fontId="4"/>
  </si>
  <si>
    <t>合計12単位以上</t>
    <rPh sb="0" eb="2">
      <t>ゴウケイ</t>
    </rPh>
    <rPh sb="4" eb="8">
      <t>タンイイジョウ</t>
    </rPh>
    <phoneticPr fontId="4"/>
  </si>
  <si>
    <t>選択科目</t>
    <rPh sb="0" eb="2">
      <t>センタク</t>
    </rPh>
    <rPh sb="2" eb="4">
      <t>カモク</t>
    </rPh>
    <phoneticPr fontId="4"/>
  </si>
  <si>
    <t>d</t>
    <phoneticPr fontId="4"/>
  </si>
  <si>
    <t>知覚心理学・学習心理学</t>
    <rPh sb="0" eb="2">
      <t>チカク</t>
    </rPh>
    <rPh sb="2" eb="5">
      <t>シンリガク</t>
    </rPh>
    <rPh sb="6" eb="8">
      <t>ガクシュウ</t>
    </rPh>
    <rPh sb="8" eb="11">
      <t>シンリガク</t>
    </rPh>
    <phoneticPr fontId="4"/>
  </si>
  <si>
    <t>D</t>
    <phoneticPr fontId="4"/>
  </si>
  <si>
    <t>学習理論について講義</t>
    <phoneticPr fontId="4"/>
  </si>
  <si>
    <t>鎌田　次郎　教授</t>
    <phoneticPr fontId="4"/>
  </si>
  <si>
    <r>
      <rPr>
        <b/>
        <u/>
        <sz val="10"/>
        <color indexed="10"/>
        <rFont val="ＭＳ Ｐゴシック"/>
        <family val="3"/>
        <charset val="128"/>
      </rPr>
      <t>5領域のうち3領域以上で、それぞれが少なくとも4単位以上。</t>
    </r>
    <r>
      <rPr>
        <sz val="10"/>
        <rFont val="ＭＳ Ｐゴシック"/>
        <family val="3"/>
        <charset val="128"/>
      </rPr>
      <t xml:space="preserve">
</t>
    </r>
    <r>
      <rPr>
        <b/>
        <sz val="10"/>
        <rFont val="ＭＳ Ｐゴシック"/>
        <family val="3"/>
        <charset val="128"/>
      </rPr>
      <t>必ず基本主題を含む。</t>
    </r>
    <rPh sb="1" eb="3">
      <t>リョウイキ</t>
    </rPh>
    <rPh sb="7" eb="9">
      <t>リョウイキ</t>
    </rPh>
    <rPh sb="9" eb="11">
      <t>イジョウ</t>
    </rPh>
    <rPh sb="18" eb="19">
      <t>スク</t>
    </rPh>
    <rPh sb="24" eb="26">
      <t>タンイ</t>
    </rPh>
    <rPh sb="26" eb="28">
      <t>イジョウ</t>
    </rPh>
    <rPh sb="30" eb="31">
      <t>カナラ</t>
    </rPh>
    <rPh sb="32" eb="34">
      <t>キホン</t>
    </rPh>
    <rPh sb="34" eb="36">
      <t>シュダイ</t>
    </rPh>
    <rPh sb="37" eb="38">
      <t>フク</t>
    </rPh>
    <phoneticPr fontId="4"/>
  </si>
  <si>
    <t>多田美香里　准教授</t>
    <phoneticPr fontId="4"/>
  </si>
  <si>
    <t>e</t>
    <phoneticPr fontId="4"/>
  </si>
  <si>
    <t>生理心理学・比較心理学</t>
    <rPh sb="0" eb="2">
      <t>セイリ</t>
    </rPh>
    <rPh sb="2" eb="5">
      <t>シンリガク</t>
    </rPh>
    <rPh sb="6" eb="8">
      <t>ヒカク</t>
    </rPh>
    <rPh sb="8" eb="11">
      <t>シンリガク</t>
    </rPh>
    <phoneticPr fontId="4"/>
  </si>
  <si>
    <t>F</t>
    <phoneticPr fontId="4"/>
  </si>
  <si>
    <t>治部　哲也　准教授</t>
    <phoneticPr fontId="4"/>
  </si>
  <si>
    <t>f</t>
    <phoneticPr fontId="4"/>
  </si>
  <si>
    <t>教育心理学・発達心理学</t>
    <rPh sb="0" eb="2">
      <t>キョウイク</t>
    </rPh>
    <rPh sb="2" eb="5">
      <t>シンリガク</t>
    </rPh>
    <rPh sb="6" eb="8">
      <t>ハッタツ</t>
    </rPh>
    <rPh sb="8" eb="11">
      <t>シンリガク</t>
    </rPh>
    <phoneticPr fontId="4"/>
  </si>
  <si>
    <t>E</t>
    <phoneticPr fontId="4"/>
  </si>
  <si>
    <t>児童期から青年期にかけての発達の諸側面と学習過程や動機づけについて学ぶ</t>
    <phoneticPr fontId="4"/>
  </si>
  <si>
    <t>尾﨑　勝彦　兼任講師</t>
    <phoneticPr fontId="4"/>
  </si>
  <si>
    <t>発達・学習過程論</t>
    <rPh sb="0" eb="2">
      <t>ハッタツ</t>
    </rPh>
    <rPh sb="3" eb="5">
      <t>ガクシュウ</t>
    </rPh>
    <rPh sb="5" eb="7">
      <t>カテイ</t>
    </rPh>
    <rPh sb="7" eb="8">
      <t>ロン</t>
    </rPh>
    <phoneticPr fontId="4"/>
  </si>
  <si>
    <t>谷向　みつえ　教授</t>
    <phoneticPr fontId="4"/>
  </si>
  <si>
    <t>教育心理学</t>
    <rPh sb="0" eb="2">
      <t>キョウイク</t>
    </rPh>
    <rPh sb="2" eb="5">
      <t>シンリガク</t>
    </rPh>
    <phoneticPr fontId="4"/>
  </si>
  <si>
    <t>乳児から幼児にわたる子どもの行動発達メカニズムの組織的な理解を深める</t>
    <phoneticPr fontId="4"/>
  </si>
  <si>
    <t>乳幼児心理学</t>
    <rPh sb="0" eb="3">
      <t>ニュウヨウジ</t>
    </rPh>
    <rPh sb="3" eb="6">
      <t>シンリガク</t>
    </rPh>
    <phoneticPr fontId="4"/>
  </si>
  <si>
    <t>櫻井　秀雄　教授</t>
    <phoneticPr fontId="4"/>
  </si>
  <si>
    <t>g</t>
    <phoneticPr fontId="4"/>
  </si>
  <si>
    <t>臨床心理学・人格心理学</t>
    <rPh sb="0" eb="2">
      <t>リンショウ</t>
    </rPh>
    <rPh sb="2" eb="5">
      <t>シンリガク</t>
    </rPh>
    <rPh sb="6" eb="8">
      <t>ジンカク</t>
    </rPh>
    <rPh sb="8" eb="11">
      <t>シンリガク</t>
    </rPh>
    <phoneticPr fontId="4"/>
  </si>
  <si>
    <t>臨床心理学</t>
    <rPh sb="0" eb="2">
      <t>リンショウ</t>
    </rPh>
    <rPh sb="2" eb="5">
      <t>シンリガク</t>
    </rPh>
    <phoneticPr fontId="4"/>
  </si>
  <si>
    <t>G</t>
    <phoneticPr fontId="4"/>
  </si>
  <si>
    <t>人格はどのように形成されるのか、自分と他者との違いや個性を科学的見地から学ぶ</t>
    <phoneticPr fontId="4"/>
  </si>
  <si>
    <t>相谷　登　教授</t>
    <phoneticPr fontId="4"/>
  </si>
  <si>
    <t>三田村　仰　講師</t>
    <phoneticPr fontId="4"/>
  </si>
  <si>
    <t>粟村　昭子　教授</t>
    <phoneticPr fontId="4"/>
  </si>
  <si>
    <t>竹橋　洋毅　講師</t>
    <phoneticPr fontId="4"/>
  </si>
  <si>
    <t>肢体不自由者・知的障害者・発達障害者の心理を学ぶ</t>
    <phoneticPr fontId="4"/>
  </si>
  <si>
    <t>山田　冨美雄　教授（職名変更）</t>
    <phoneticPr fontId="4"/>
  </si>
  <si>
    <t>精神の治療、心の治療を区別して考えながら、心が治癒していくという見方の意味と意義を考える</t>
    <phoneticPr fontId="4"/>
  </si>
  <si>
    <t>川上　範夫　教授</t>
    <phoneticPr fontId="4"/>
  </si>
  <si>
    <t>カウンセリング論</t>
    <rPh sb="7" eb="8">
      <t>ロン</t>
    </rPh>
    <phoneticPr fontId="4"/>
  </si>
  <si>
    <t>津田恭充　講師</t>
    <phoneticPr fontId="4"/>
  </si>
  <si>
    <t>＊、◎</t>
    <phoneticPr fontId="4"/>
  </si>
  <si>
    <t>永田　俊代　准教授</t>
    <phoneticPr fontId="4"/>
  </si>
  <si>
    <t>行動療法</t>
    <rPh sb="0" eb="2">
      <t>コウドウ</t>
    </rPh>
    <rPh sb="2" eb="4">
      <t>リョウホウ</t>
    </rPh>
    <phoneticPr fontId="4"/>
  </si>
  <si>
    <t>津田　恭充　講師</t>
    <phoneticPr fontId="4"/>
  </si>
  <si>
    <t>学校臨床心理学</t>
    <rPh sb="0" eb="2">
      <t>ガッコウ</t>
    </rPh>
    <rPh sb="2" eb="4">
      <t>リンショウ</t>
    </rPh>
    <rPh sb="4" eb="7">
      <t>シンリガク</t>
    </rPh>
    <phoneticPr fontId="4"/>
  </si>
  <si>
    <t>■</t>
    <phoneticPr fontId="4"/>
  </si>
  <si>
    <t>柏木　雄次郎　教授</t>
    <phoneticPr fontId="4"/>
  </si>
  <si>
    <t>精神保健学</t>
    <rPh sb="0" eb="2">
      <t>セイシン</t>
    </rPh>
    <rPh sb="2" eb="4">
      <t>ホケン</t>
    </rPh>
    <rPh sb="4" eb="5">
      <t>ガク</t>
    </rPh>
    <phoneticPr fontId="4"/>
  </si>
  <si>
    <t>加納　光子　兼任講師</t>
    <phoneticPr fontId="4"/>
  </si>
  <si>
    <t>h</t>
    <phoneticPr fontId="4"/>
  </si>
  <si>
    <t>社会心理学・産業心理学</t>
    <rPh sb="0" eb="2">
      <t>シャカイ</t>
    </rPh>
    <rPh sb="2" eb="5">
      <t>シンリガク</t>
    </rPh>
    <rPh sb="6" eb="8">
      <t>サンギョウ</t>
    </rPh>
    <rPh sb="8" eb="11">
      <t>シンリガク</t>
    </rPh>
    <phoneticPr fontId="4"/>
  </si>
  <si>
    <t>産業心理学</t>
    <rPh sb="0" eb="2">
      <t>サンギョウ</t>
    </rPh>
    <rPh sb="2" eb="5">
      <t>シンリガク</t>
    </rPh>
    <phoneticPr fontId="4"/>
  </si>
  <si>
    <t>H</t>
    <phoneticPr fontId="4"/>
  </si>
  <si>
    <t>小牧　一裕　兼任講師</t>
    <phoneticPr fontId="4"/>
  </si>
  <si>
    <t>木村　貴彦　准教授</t>
    <phoneticPr fontId="4"/>
  </si>
  <si>
    <t>産業・組織心理学Iで学んだ産業における諸問題をさらに検討し、働くことについて改めて考え直すとともに、仕事を通した人間形成のあり方について学ぶ</t>
    <phoneticPr fontId="4"/>
  </si>
  <si>
    <t>松中　久美子　准教授</t>
    <phoneticPr fontId="4"/>
  </si>
  <si>
    <t>家族の心理的構造の理解をはじめ、家族を取り巻く諸問題について心理学的見地から考える</t>
    <phoneticPr fontId="4"/>
  </si>
  <si>
    <t>選択科目小計</t>
    <rPh sb="0" eb="2">
      <t>センタク</t>
    </rPh>
    <rPh sb="2" eb="4">
      <t>カモク</t>
    </rPh>
    <rPh sb="4" eb="6">
      <t>ショウケイ</t>
    </rPh>
    <phoneticPr fontId="4"/>
  </si>
  <si>
    <t>5領域計16単位以上</t>
    <rPh sb="1" eb="3">
      <t>リョウイキ</t>
    </rPh>
    <rPh sb="3" eb="4">
      <t>ケイ</t>
    </rPh>
    <rPh sb="6" eb="8">
      <t>タンイ</t>
    </rPh>
    <rPh sb="8" eb="10">
      <t>イジョウ</t>
    </rPh>
    <phoneticPr fontId="4"/>
  </si>
  <si>
    <t>i</t>
    <phoneticPr fontId="4"/>
  </si>
  <si>
    <t>心理学関連科目、卒業論文・卒業研究</t>
    <rPh sb="0" eb="3">
      <t>シンリガク</t>
    </rPh>
    <rPh sb="3" eb="5">
      <t>カンレン</t>
    </rPh>
    <rPh sb="5" eb="7">
      <t>カモク</t>
    </rPh>
    <rPh sb="8" eb="10">
      <t>ソツギョウ</t>
    </rPh>
    <rPh sb="10" eb="12">
      <t>ロンブン</t>
    </rPh>
    <rPh sb="13" eb="15">
      <t>ソツギョウ</t>
    </rPh>
    <rPh sb="15" eb="17">
      <t>ケンキュウ</t>
    </rPh>
    <phoneticPr fontId="4"/>
  </si>
  <si>
    <t>卒論は最大4単位</t>
    <rPh sb="0" eb="2">
      <t>ソツロン</t>
    </rPh>
    <rPh sb="3" eb="5">
      <t>サイダイ</t>
    </rPh>
    <rPh sb="6" eb="8">
      <t>タンイ</t>
    </rPh>
    <phoneticPr fontId="4"/>
  </si>
  <si>
    <t>総計36単位以上</t>
    <rPh sb="0" eb="2">
      <t>ソウケイ</t>
    </rPh>
    <rPh sb="4" eb="6">
      <t>タンイ</t>
    </rPh>
    <rPh sb="6" eb="8">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</si>
</sst>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scheme val="minor"/>
    </font>
    <font>
      <sz val="6"/>
      <name val="游ゴシック"/>
      <family val="3"/>
      <charset val="128"/>
      <scheme val="minor"/>
    </font>
    <font>
      <sz val="9"/>
      <name val="ＭＳ Ｐゴシック"/>
      <family val="3"/>
      <charset val="128"/>
    </font>
    <font>
      <sz val="8"/>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1"/>
      <color indexed="81"/>
      <name val="ＭＳ Ｐゴシック"/>
      <family val="3"/>
      <charset val="128"/>
    </font>
    <font>
      <b/>
      <sz val="11"/>
      <color indexed="10"/>
      <name val="ＭＳ Ｐゴシック"/>
      <family val="3"/>
      <charset val="128"/>
    </font>
    <font>
      <sz val="11"/>
      <color theme="1"/>
      <name val="ＭＳ Ｐゴシック"/>
      <family val="3"/>
      <charset val="128"/>
    </font>
    <font>
      <b/>
      <sz val="20"/>
      <color theme="1"/>
      <name val="ＭＳ Ｐゴシック"/>
      <family val="3"/>
      <charset val="128"/>
    </font>
    <font>
      <b/>
      <sz val="11"/>
      <color theme="1"/>
      <name val="ＭＳ Ｐゴシック"/>
      <family val="3"/>
      <charset val="128"/>
    </font>
    <font>
      <sz val="10"/>
      <color theme="1"/>
      <name val="ＭＳ Ｐゴシック"/>
      <family val="3"/>
      <charset val="128"/>
    </font>
    <font>
      <sz val="8"/>
      <color theme="1"/>
      <name val="ＭＳ Ｐゴシック"/>
      <family val="3"/>
      <charset val="128"/>
    </font>
    <font>
      <sz val="6"/>
      <color theme="1"/>
      <name val="ＭＳ Ｐゴシック"/>
      <family val="3"/>
      <charset val="128"/>
    </font>
    <font>
      <sz val="9"/>
      <color theme="1"/>
      <name val="ＭＳ Ｐゴシック"/>
      <family val="3"/>
      <charset val="128"/>
    </font>
    <font>
      <b/>
      <u/>
      <sz val="10"/>
      <color indexed="10"/>
      <name val="ＭＳ Ｐゴシック"/>
      <family val="3"/>
      <charset val="128"/>
    </font>
    <font>
      <b/>
      <sz val="9"/>
      <color indexed="10"/>
      <name val="ＭＳ Ｐゴシック"/>
      <family val="3"/>
      <charset val="128"/>
    </font>
    <font>
      <b/>
      <u/>
      <sz val="9"/>
      <color indexed="10"/>
      <name val="ＭＳ Ｐゴシック"/>
      <family val="3"/>
      <charset val="128"/>
    </font>
    <font>
      <b/>
      <u/>
      <sz val="10"/>
      <name val="ＭＳ Ｐゴシック"/>
      <family val="3"/>
      <charset val="128"/>
    </font>
    <font>
      <b/>
      <sz val="10"/>
      <name val="ＭＳ Ｐゴシック"/>
      <family val="3"/>
      <charset val="128"/>
    </font>
    <font>
      <b/>
      <u/>
      <sz val="10"/>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9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89">
    <xf numFmtId="0" fontId="0" fillId="0" borderId="0" xfId="0"/>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vertical="center"/>
    </xf>
    <xf numFmtId="0" fontId="3" fillId="0" borderId="0" xfId="0" applyFont="1" applyBorder="1" applyAlignment="1">
      <alignment vertical="center"/>
    </xf>
    <xf numFmtId="0" fontId="2" fillId="0" borderId="0" xfId="0" applyFont="1" applyFill="1" applyBorder="1" applyAlignment="1">
      <alignment vertical="center"/>
    </xf>
    <xf numFmtId="0" fontId="2" fillId="0" borderId="15"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applyFill="1" applyBorder="1" applyAlignment="1">
      <alignment horizontal="center" vertical="center" wrapText="1"/>
    </xf>
    <xf numFmtId="0" fontId="5" fillId="0" borderId="1" xfId="0" applyFont="1" applyFill="1" applyBorder="1" applyAlignment="1">
      <alignment vertical="center"/>
    </xf>
    <xf numFmtId="0" fontId="6" fillId="0" borderId="1" xfId="0" applyFont="1" applyFill="1" applyBorder="1" applyAlignment="1">
      <alignment vertical="center"/>
    </xf>
    <xf numFmtId="0" fontId="7" fillId="0" borderId="1" xfId="0" applyFont="1" applyFill="1" applyBorder="1" applyAlignment="1">
      <alignment vertical="center" wrapText="1"/>
    </xf>
    <xf numFmtId="0" fontId="0" fillId="0" borderId="1" xfId="0" applyBorder="1" applyAlignment="1">
      <alignment vertical="center"/>
    </xf>
    <xf numFmtId="0" fontId="2" fillId="0" borderId="1" xfId="0" applyFont="1" applyBorder="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vertical="center"/>
    </xf>
    <xf numFmtId="0" fontId="10" fillId="0" borderId="1" xfId="0" applyFont="1" applyBorder="1" applyAlignment="1">
      <alignment horizontal="center" vertical="center" shrinkToFit="1"/>
    </xf>
    <xf numFmtId="0" fontId="10" fillId="0" borderId="0" xfId="0" applyFont="1" applyAlignment="1">
      <alignment horizontal="center" vertical="center" shrinkToFit="1"/>
    </xf>
    <xf numFmtId="0" fontId="10" fillId="0" borderId="1" xfId="0" applyFont="1" applyBorder="1" applyAlignment="1" applyProtection="1">
      <alignment vertical="center"/>
      <protection locked="0"/>
    </xf>
    <xf numFmtId="0" fontId="10"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0" fillId="0" borderId="1" xfId="0" applyFont="1" applyBorder="1" applyAlignment="1" applyProtection="1">
      <alignment vertical="center" shrinkToFit="1"/>
      <protection locked="0"/>
    </xf>
    <xf numFmtId="0" fontId="13" fillId="0" borderId="1" xfId="0" applyFont="1" applyBorder="1" applyAlignment="1">
      <alignment horizontal="left" vertical="center" wrapText="1" shrinkToFit="1"/>
    </xf>
    <xf numFmtId="0" fontId="14" fillId="0" borderId="1" xfId="0" applyFont="1" applyBorder="1" applyAlignment="1">
      <alignment vertical="center" wrapText="1"/>
    </xf>
    <xf numFmtId="0" fontId="10" fillId="0" borderId="6" xfId="0" applyFont="1" applyBorder="1" applyAlignment="1">
      <alignment horizontal="center" vertical="center"/>
    </xf>
    <xf numFmtId="0" fontId="10" fillId="0" borderId="5" xfId="0" applyFont="1" applyBorder="1" applyAlignment="1">
      <alignment horizontal="right" vertical="center"/>
    </xf>
    <xf numFmtId="0" fontId="13" fillId="0" borderId="1" xfId="0" applyFont="1" applyBorder="1" applyAlignment="1">
      <alignment horizontal="center" vertical="center" wrapText="1"/>
    </xf>
    <xf numFmtId="0" fontId="13" fillId="0" borderId="1" xfId="0" applyFont="1" applyBorder="1" applyAlignment="1" applyProtection="1">
      <alignment vertical="center" wrapText="1"/>
      <protection locked="0"/>
    </xf>
    <xf numFmtId="0" fontId="10" fillId="0" borderId="1" xfId="0" applyFont="1" applyBorder="1" applyAlignment="1" applyProtection="1">
      <alignment horizontal="center" vertical="center"/>
      <protection locked="0"/>
    </xf>
    <xf numFmtId="0" fontId="10" fillId="0" borderId="10" xfId="0" applyFont="1" applyBorder="1" applyAlignment="1">
      <alignment horizontal="right" vertical="center"/>
    </xf>
    <xf numFmtId="0" fontId="10" fillId="0" borderId="0" xfId="0" applyFont="1" applyBorder="1" applyAlignment="1">
      <alignment horizontal="center" vertical="center"/>
    </xf>
    <xf numFmtId="0" fontId="10" fillId="0" borderId="0" xfId="0" applyFont="1" applyAlignment="1">
      <alignment horizontal="left" vertical="center"/>
    </xf>
    <xf numFmtId="0" fontId="10" fillId="0" borderId="8"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7"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8" xfId="0" applyFont="1" applyBorder="1" applyAlignment="1" applyProtection="1">
      <alignment vertical="center" shrinkToFit="1"/>
      <protection locked="0"/>
    </xf>
    <xf numFmtId="0" fontId="10" fillId="0" borderId="14" xfId="0" applyFont="1" applyBorder="1" applyAlignment="1" applyProtection="1">
      <alignment vertical="center" shrinkToFit="1"/>
      <protection locked="0"/>
    </xf>
    <xf numFmtId="0" fontId="10" fillId="0" borderId="9" xfId="0" applyFont="1" applyBorder="1" applyAlignment="1" applyProtection="1">
      <alignment vertical="center" shrinkToFit="1"/>
      <protection locked="0"/>
    </xf>
    <xf numFmtId="0" fontId="14" fillId="0" borderId="8" xfId="0" applyFont="1" applyBorder="1" applyAlignment="1">
      <alignment vertical="center" shrinkToFit="1"/>
    </xf>
    <xf numFmtId="0" fontId="14" fillId="0" borderId="14" xfId="0" applyFont="1" applyBorder="1" applyAlignment="1">
      <alignment vertical="center" shrinkToFit="1"/>
    </xf>
    <xf numFmtId="0" fontId="14" fillId="0" borderId="9" xfId="0" applyFont="1" applyBorder="1" applyAlignment="1">
      <alignment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5" fillId="0" borderId="2" xfId="0" applyFont="1" applyBorder="1" applyAlignment="1">
      <alignment horizontal="center" vertical="center" textRotation="255" wrapText="1" shrinkToFit="1"/>
    </xf>
    <xf numFmtId="0" fontId="15" fillId="0" borderId="3" xfId="0" applyFont="1" applyBorder="1" applyAlignment="1">
      <alignment vertical="center" textRotation="255" wrapText="1"/>
    </xf>
    <xf numFmtId="0" fontId="15" fillId="0" borderId="4" xfId="0" applyFont="1" applyBorder="1" applyAlignment="1">
      <alignment vertical="center" textRotation="255" wrapText="1"/>
    </xf>
    <xf numFmtId="0" fontId="16" fillId="0" borderId="2" xfId="0" applyFont="1" applyBorder="1" applyAlignment="1">
      <alignment horizontal="center" vertical="center" textRotation="255" wrapText="1" shrinkToFit="1"/>
    </xf>
    <xf numFmtId="0" fontId="16" fillId="0" borderId="3" xfId="0" applyFont="1" applyBorder="1" applyAlignment="1">
      <alignment vertical="center" textRotation="255" wrapText="1"/>
    </xf>
    <xf numFmtId="0" fontId="16" fillId="0" borderId="4" xfId="0" applyFont="1" applyBorder="1" applyAlignment="1">
      <alignment vertical="center" textRotation="255" wrapText="1"/>
    </xf>
    <xf numFmtId="0" fontId="16" fillId="0" borderId="2" xfId="0" applyFont="1" applyBorder="1" applyAlignment="1">
      <alignment horizontal="center" vertical="center" textRotation="255"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3" xfId="0" applyFont="1" applyBorder="1" applyAlignment="1">
      <alignment horizontal="center" vertical="center" textRotation="255" wrapText="1"/>
    </xf>
    <xf numFmtId="0" fontId="10" fillId="0" borderId="12" xfId="0" applyFont="1" applyBorder="1" applyAlignment="1">
      <alignment horizontal="right" vertical="center"/>
    </xf>
    <xf numFmtId="0" fontId="10" fillId="0" borderId="12" xfId="0" applyFont="1" applyBorder="1" applyAlignment="1">
      <alignment vertical="center"/>
    </xf>
    <xf numFmtId="0" fontId="13" fillId="0" borderId="2" xfId="0" applyFont="1" applyBorder="1" applyAlignment="1">
      <alignment horizontal="center" vertical="center" textRotation="255" shrinkToFit="1"/>
    </xf>
    <xf numFmtId="0" fontId="13" fillId="0" borderId="3" xfId="0" applyFont="1" applyBorder="1" applyAlignment="1">
      <alignment vertical="center" textRotation="255" shrinkToFit="1"/>
    </xf>
    <xf numFmtId="0" fontId="13" fillId="0" borderId="4" xfId="0" applyFont="1" applyBorder="1" applyAlignment="1">
      <alignment vertical="center" textRotation="255" shrinkToFit="1"/>
    </xf>
    <xf numFmtId="0" fontId="13" fillId="0" borderId="3" xfId="0" applyFont="1" applyBorder="1" applyAlignment="1">
      <alignment vertical="center" textRotation="255"/>
    </xf>
    <xf numFmtId="0" fontId="13" fillId="0" borderId="4" xfId="0" applyFont="1" applyBorder="1" applyAlignment="1">
      <alignment vertical="center" textRotation="255"/>
    </xf>
    <xf numFmtId="0" fontId="10" fillId="0" borderId="2" xfId="0" applyFont="1" applyBorder="1" applyAlignment="1">
      <alignment horizontal="center" vertical="center" textRotation="255" shrinkToFit="1"/>
    </xf>
    <xf numFmtId="0" fontId="10" fillId="0" borderId="3" xfId="0" applyFont="1" applyBorder="1" applyAlignment="1">
      <alignment horizontal="center" vertical="center" textRotation="255" shrinkToFit="1"/>
    </xf>
    <xf numFmtId="0" fontId="10" fillId="0" borderId="3" xfId="0" applyFont="1" applyBorder="1" applyAlignment="1">
      <alignment vertical="center" textRotation="255"/>
    </xf>
    <xf numFmtId="0" fontId="10" fillId="0" borderId="4" xfId="0" applyFont="1" applyBorder="1" applyAlignment="1">
      <alignment vertical="center" textRotation="255"/>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3" fillId="0" borderId="18" xfId="0" applyFont="1" applyFill="1" applyBorder="1" applyAlignment="1">
      <alignment horizontal="center" vertical="center" wrapText="1"/>
    </xf>
    <xf numFmtId="0" fontId="2" fillId="0" borderId="19" xfId="0" applyFont="1" applyFill="1" applyBorder="1" applyAlignment="1">
      <alignment horizontal="center" vertical="center"/>
    </xf>
    <xf numFmtId="0" fontId="3" fillId="0" borderId="20" xfId="0" applyFont="1" applyFill="1" applyBorder="1" applyAlignment="1">
      <alignment horizontal="center" vertical="center" wrapText="1"/>
    </xf>
    <xf numFmtId="0" fontId="5" fillId="0" borderId="17"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1" xfId="0" applyFont="1" applyFill="1" applyBorder="1" applyAlignment="1">
      <alignment horizontal="center" vertical="center"/>
    </xf>
    <xf numFmtId="0" fontId="2" fillId="0" borderId="20" xfId="0" applyFont="1" applyFill="1" applyBorder="1" applyAlignment="1">
      <alignment horizontal="center" vertical="center"/>
    </xf>
    <xf numFmtId="0" fontId="6" fillId="0" borderId="20"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5" fillId="2"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5" fillId="0" borderId="25"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8" xfId="0" applyFont="1" applyBorder="1" applyAlignment="1">
      <alignment vertical="center"/>
    </xf>
    <xf numFmtId="0" fontId="0" fillId="0" borderId="28" xfId="0" applyBorder="1" applyAlignment="1">
      <alignment horizontal="center" vertical="center"/>
    </xf>
    <xf numFmtId="0" fontId="6" fillId="0" borderId="28" xfId="0" applyFont="1" applyBorder="1" applyAlignment="1">
      <alignment horizontal="center" vertical="center" wrapText="1"/>
    </xf>
    <xf numFmtId="0" fontId="0" fillId="0" borderId="30" xfId="0" applyBorder="1" applyAlignment="1">
      <alignment horizontal="center" vertical="center" wrapText="1"/>
    </xf>
    <xf numFmtId="0" fontId="6" fillId="2" borderId="31" xfId="0" applyFont="1" applyFill="1" applyBorder="1" applyAlignment="1">
      <alignment horizontal="center" vertical="center"/>
    </xf>
    <xf numFmtId="0" fontId="2" fillId="0" borderId="32" xfId="0" applyFont="1" applyBorder="1" applyAlignment="1">
      <alignment horizontal="lef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Fill="1" applyBorder="1" applyAlignment="1">
      <alignment vertical="center"/>
    </xf>
    <xf numFmtId="0" fontId="2" fillId="0" borderId="34" xfId="0" applyFont="1" applyFill="1" applyBorder="1" applyAlignment="1">
      <alignment horizontal="center" vertical="center"/>
    </xf>
    <xf numFmtId="0" fontId="2" fillId="0" borderId="33" xfId="0" applyFont="1" applyFill="1" applyBorder="1" applyAlignment="1">
      <alignment vertical="center"/>
    </xf>
    <xf numFmtId="0" fontId="2" fillId="0" borderId="36" xfId="0" applyFont="1" applyFill="1" applyBorder="1" applyAlignment="1">
      <alignment horizontal="center" vertical="center"/>
    </xf>
    <xf numFmtId="0" fontId="2" fillId="0" borderId="32" xfId="0" applyFont="1" applyFill="1" applyBorder="1" applyAlignment="1">
      <alignment horizontal="left" vertical="center"/>
    </xf>
    <xf numFmtId="0" fontId="2" fillId="0" borderId="34" xfId="0" applyFont="1" applyFill="1" applyBorder="1" applyAlignment="1">
      <alignment vertical="center"/>
    </xf>
    <xf numFmtId="0" fontId="2" fillId="0" borderId="35"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vertical="center"/>
    </xf>
    <xf numFmtId="0" fontId="2" fillId="0" borderId="39" xfId="0" applyFont="1" applyBorder="1" applyAlignment="1">
      <alignment horizontal="center" vertical="center"/>
    </xf>
    <xf numFmtId="0" fontId="2" fillId="0" borderId="5" xfId="0" applyFont="1" applyBorder="1" applyAlignment="1">
      <alignment vertical="center"/>
    </xf>
    <xf numFmtId="0" fontId="2" fillId="0" borderId="40" xfId="0" applyFont="1" applyBorder="1" applyAlignment="1">
      <alignment horizontal="center" vertical="center"/>
    </xf>
    <xf numFmtId="0" fontId="2" fillId="0" borderId="41" xfId="0" applyFont="1" applyFill="1" applyBorder="1" applyAlignment="1">
      <alignment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41" xfId="0" applyFont="1" applyFill="1" applyBorder="1" applyAlignment="1">
      <alignment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vertical="center" wrapText="1"/>
    </xf>
    <xf numFmtId="0" fontId="0" fillId="0" borderId="43" xfId="0" applyBorder="1" applyAlignment="1">
      <alignment vertical="center"/>
    </xf>
    <xf numFmtId="0" fontId="0" fillId="0" borderId="10" xfId="0" applyBorder="1" applyAlignment="1">
      <alignment vertical="center"/>
    </xf>
    <xf numFmtId="0" fontId="2" fillId="0" borderId="3" xfId="0" applyFont="1" applyFill="1" applyBorder="1" applyAlignment="1">
      <alignment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0" fillId="0" borderId="3" xfId="0" applyBorder="1" applyAlignment="1">
      <alignment vertical="center" wrapText="1"/>
    </xf>
    <xf numFmtId="0" fontId="0" fillId="0" borderId="3" xfId="0" applyBorder="1" applyAlignment="1">
      <alignment vertical="center"/>
    </xf>
    <xf numFmtId="0" fontId="2" fillId="0" borderId="42" xfId="0" applyFont="1" applyFill="1" applyBorder="1" applyAlignment="1">
      <alignment horizontal="center" vertical="center" wrapText="1"/>
    </xf>
    <xf numFmtId="0" fontId="2" fillId="0" borderId="47" xfId="0" applyFont="1" applyFill="1" applyBorder="1" applyAlignment="1">
      <alignment vertical="center" wrapText="1"/>
    </xf>
    <xf numFmtId="0" fontId="2" fillId="0" borderId="48" xfId="0" applyFont="1" applyBorder="1" applyAlignment="1">
      <alignmen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Fill="1" applyBorder="1" applyAlignment="1">
      <alignment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13" xfId="0" applyFont="1" applyFill="1" applyBorder="1" applyAlignment="1">
      <alignment vertical="center"/>
    </xf>
    <xf numFmtId="0" fontId="2" fillId="0" borderId="49" xfId="0" applyFont="1" applyFill="1" applyBorder="1" applyAlignment="1">
      <alignment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49" xfId="0" applyFont="1" applyFill="1" applyBorder="1" applyAlignment="1">
      <alignment vertical="center" wrapText="1"/>
    </xf>
    <xf numFmtId="0" fontId="2" fillId="0" borderId="51" xfId="0" applyFont="1" applyFill="1" applyBorder="1" applyAlignment="1">
      <alignment horizontal="center" vertical="center"/>
    </xf>
    <xf numFmtId="0" fontId="0" fillId="0" borderId="52" xfId="0" applyFill="1" applyBorder="1" applyAlignment="1">
      <alignment vertical="center" wrapText="1"/>
    </xf>
    <xf numFmtId="0" fontId="2" fillId="0" borderId="43" xfId="0" applyFont="1" applyBorder="1" applyAlignment="1">
      <alignment horizontal="center" vertical="center"/>
    </xf>
    <xf numFmtId="0" fontId="2" fillId="0" borderId="10" xfId="0" applyFont="1" applyBorder="1" applyAlignment="1">
      <alignment vertical="center"/>
    </xf>
    <xf numFmtId="0" fontId="2" fillId="0" borderId="2" xfId="0" applyFont="1" applyFill="1" applyBorder="1" applyAlignment="1">
      <alignment vertical="center"/>
    </xf>
    <xf numFmtId="0" fontId="2" fillId="0" borderId="2" xfId="0" applyFont="1" applyFill="1" applyBorder="1" applyAlignment="1">
      <alignment horizontal="center" vertical="center"/>
    </xf>
    <xf numFmtId="0" fontId="2" fillId="0" borderId="42" xfId="0" applyFont="1" applyBorder="1" applyAlignment="1">
      <alignment vertical="center"/>
    </xf>
    <xf numFmtId="0" fontId="2" fillId="0" borderId="5" xfId="0" applyFont="1" applyFill="1" applyBorder="1" applyAlignment="1">
      <alignment vertical="center"/>
    </xf>
    <xf numFmtId="0" fontId="2" fillId="0" borderId="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3" xfId="0" applyFont="1" applyBorder="1" applyAlignment="1">
      <alignment vertical="center"/>
    </xf>
    <xf numFmtId="0" fontId="2" fillId="0" borderId="54" xfId="0" applyFont="1" applyBorder="1" applyAlignment="1">
      <alignment horizontal="center" vertical="center"/>
    </xf>
    <xf numFmtId="0" fontId="2" fillId="0" borderId="55" xfId="0" applyFont="1" applyBorder="1" applyAlignment="1">
      <alignment vertical="center"/>
    </xf>
    <xf numFmtId="0" fontId="2" fillId="0" borderId="15"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5" xfId="0" applyFont="1" applyFill="1" applyBorder="1" applyAlignment="1">
      <alignment vertical="center"/>
    </xf>
    <xf numFmtId="0" fontId="2" fillId="0" borderId="57" xfId="0" applyFont="1" applyFill="1" applyBorder="1" applyAlignment="1">
      <alignment horizontal="center" vertical="center"/>
    </xf>
    <xf numFmtId="0" fontId="0" fillId="0" borderId="47" xfId="0" applyFill="1" applyBorder="1" applyAlignment="1">
      <alignment vertical="center" wrapText="1"/>
    </xf>
    <xf numFmtId="0" fontId="2" fillId="0" borderId="10" xfId="0" applyFont="1" applyBorder="1" applyAlignment="1">
      <alignment horizontal="center" vertical="center"/>
    </xf>
    <xf numFmtId="0" fontId="2" fillId="0" borderId="55" xfId="0" applyFont="1" applyFill="1" applyBorder="1" applyAlignment="1">
      <alignment vertical="center" wrapText="1"/>
    </xf>
    <xf numFmtId="0" fontId="2" fillId="0" borderId="57"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12" xfId="0" applyFont="1" applyBorder="1" applyAlignment="1">
      <alignment vertical="center"/>
    </xf>
    <xf numFmtId="0" fontId="2" fillId="0" borderId="12" xfId="0" applyFont="1" applyFill="1" applyBorder="1" applyAlignment="1">
      <alignment vertical="center"/>
    </xf>
    <xf numFmtId="0" fontId="2" fillId="0" borderId="11" xfId="0" applyFont="1" applyFill="1" applyBorder="1" applyAlignment="1">
      <alignment horizontal="center" vertical="center"/>
    </xf>
    <xf numFmtId="0" fontId="2" fillId="0" borderId="4" xfId="0" applyFont="1" applyFill="1" applyBorder="1" applyAlignment="1">
      <alignment vertical="center" wrapText="1"/>
    </xf>
    <xf numFmtId="0" fontId="2" fillId="0" borderId="58" xfId="0" applyFont="1" applyFill="1" applyBorder="1" applyAlignment="1">
      <alignment horizontal="center" vertical="center" wrapText="1"/>
    </xf>
    <xf numFmtId="0" fontId="2" fillId="0" borderId="10" xfId="0" applyFont="1" applyFill="1" applyBorder="1" applyAlignment="1">
      <alignment vertical="center"/>
    </xf>
    <xf numFmtId="0" fontId="2" fillId="0" borderId="59" xfId="0" applyFont="1" applyFill="1" applyBorder="1" applyAlignment="1">
      <alignment horizontal="center" vertical="center"/>
    </xf>
    <xf numFmtId="0" fontId="2" fillId="0" borderId="55" xfId="0" applyFont="1" applyBorder="1" applyAlignment="1">
      <alignment horizontal="center" vertical="center"/>
    </xf>
    <xf numFmtId="0" fontId="2" fillId="0" borderId="60" xfId="0" applyFont="1" applyFill="1" applyBorder="1" applyAlignment="1">
      <alignment horizontal="center" vertical="center"/>
    </xf>
    <xf numFmtId="0" fontId="2" fillId="0" borderId="43" xfId="0" applyFont="1" applyFill="1" applyBorder="1" applyAlignment="1">
      <alignment vertical="center"/>
    </xf>
    <xf numFmtId="0" fontId="2" fillId="0" borderId="48" xfId="0" applyFont="1" applyFill="1" applyBorder="1" applyAlignment="1">
      <alignment vertical="center"/>
    </xf>
    <xf numFmtId="0" fontId="2" fillId="0" borderId="58" xfId="0" applyFont="1" applyBorder="1" applyAlignment="1">
      <alignment vertical="center"/>
    </xf>
    <xf numFmtId="0" fontId="0" fillId="0" borderId="4" xfId="0" applyBorder="1" applyAlignment="1">
      <alignment vertical="center"/>
    </xf>
    <xf numFmtId="0" fontId="2" fillId="0" borderId="61" xfId="0" applyFont="1" applyFill="1" applyBorder="1" applyAlignment="1">
      <alignment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Fill="1" applyBorder="1" applyAlignment="1">
      <alignment vertical="center"/>
    </xf>
    <xf numFmtId="0" fontId="2" fillId="0" borderId="65" xfId="0" applyFont="1" applyFill="1" applyBorder="1" applyAlignment="1">
      <alignment horizontal="center" vertical="center"/>
    </xf>
    <xf numFmtId="0" fontId="2" fillId="0" borderId="65" xfId="0" applyFont="1" applyBorder="1" applyAlignment="1">
      <alignment horizontal="center" vertical="center"/>
    </xf>
    <xf numFmtId="0" fontId="2" fillId="0" borderId="63" xfId="0" applyFont="1" applyFill="1" applyBorder="1" applyAlignment="1">
      <alignment horizontal="center" vertical="center"/>
    </xf>
    <xf numFmtId="0" fontId="2" fillId="0" borderId="66" xfId="0" applyFont="1" applyBorder="1" applyAlignment="1">
      <alignment vertical="center"/>
    </xf>
    <xf numFmtId="0" fontId="2" fillId="0" borderId="67" xfId="0" applyFont="1" applyFill="1" applyBorder="1" applyAlignment="1">
      <alignment vertical="center"/>
    </xf>
    <xf numFmtId="0" fontId="2" fillId="0" borderId="68" xfId="0" applyFont="1" applyFill="1" applyBorder="1" applyAlignment="1">
      <alignment vertical="center"/>
    </xf>
    <xf numFmtId="0" fontId="2" fillId="0" borderId="69" xfId="0" applyFont="1" applyFill="1" applyBorder="1" applyAlignment="1">
      <alignment horizontal="center" vertical="center"/>
    </xf>
    <xf numFmtId="0" fontId="2" fillId="0" borderId="69" xfId="0" applyFont="1" applyFill="1" applyBorder="1" applyAlignment="1">
      <alignment vertical="center"/>
    </xf>
    <xf numFmtId="0" fontId="2" fillId="0" borderId="70"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70" xfId="0" applyFont="1" applyFill="1" applyBorder="1" applyAlignment="1">
      <alignment vertical="center"/>
    </xf>
    <xf numFmtId="0" fontId="2" fillId="0" borderId="72" xfId="0" applyFont="1" applyFill="1" applyBorder="1" applyAlignment="1">
      <alignment horizontal="center" vertical="center"/>
    </xf>
    <xf numFmtId="0" fontId="20" fillId="0" borderId="73" xfId="0" applyFont="1" applyFill="1" applyBorder="1" applyAlignment="1">
      <alignment vertical="center"/>
    </xf>
    <xf numFmtId="0" fontId="2" fillId="0" borderId="74" xfId="0" applyFont="1" applyBorder="1" applyAlignment="1">
      <alignment horizontal="left" vertical="center"/>
    </xf>
    <xf numFmtId="0" fontId="2" fillId="0" borderId="75" xfId="0" applyFont="1" applyBorder="1" applyAlignment="1">
      <alignment vertical="center"/>
    </xf>
    <xf numFmtId="0" fontId="2" fillId="0" borderId="76" xfId="0" applyFont="1" applyBorder="1" applyAlignment="1">
      <alignment horizontal="center" vertical="center"/>
    </xf>
    <xf numFmtId="0" fontId="2" fillId="0" borderId="76" xfId="0" applyFont="1" applyFill="1" applyBorder="1" applyAlignment="1">
      <alignment vertical="center"/>
    </xf>
    <xf numFmtId="0" fontId="2" fillId="0" borderId="76" xfId="0" applyFont="1" applyFill="1" applyBorder="1" applyAlignment="1">
      <alignment horizontal="center" vertical="center"/>
    </xf>
    <xf numFmtId="0" fontId="2" fillId="0" borderId="75" xfId="0" applyFont="1" applyBorder="1" applyAlignment="1">
      <alignment horizontal="center" vertical="center"/>
    </xf>
    <xf numFmtId="0" fontId="2" fillId="0" borderId="19" xfId="0" applyFont="1" applyBorder="1" applyAlignment="1">
      <alignment vertical="center"/>
    </xf>
    <xf numFmtId="0" fontId="2" fillId="0" borderId="74" xfId="0" applyFont="1" applyFill="1" applyBorder="1" applyAlignment="1">
      <alignment horizontal="left" vertical="center"/>
    </xf>
    <xf numFmtId="0" fontId="2" fillId="0" borderId="7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7" xfId="0" applyFont="1" applyFill="1" applyBorder="1" applyAlignment="1">
      <alignment vertical="center"/>
    </xf>
    <xf numFmtId="0" fontId="2" fillId="0" borderId="19" xfId="0" applyFont="1" applyFill="1" applyBorder="1" applyAlignment="1">
      <alignment horizontal="center" vertical="center"/>
    </xf>
    <xf numFmtId="0" fontId="2" fillId="0" borderId="77" xfId="0" applyFont="1" applyFill="1" applyBorder="1" applyAlignment="1">
      <alignment vertical="center"/>
    </xf>
    <xf numFmtId="0" fontId="2" fillId="0" borderId="39" xfId="0" applyFont="1" applyBorder="1" applyAlignment="1">
      <alignment horizontal="center" vertical="center"/>
    </xf>
    <xf numFmtId="0" fontId="2" fillId="0" borderId="5" xfId="0" applyFont="1" applyBorder="1" applyAlignment="1">
      <alignment vertical="center"/>
    </xf>
    <xf numFmtId="0" fontId="2" fillId="0" borderId="9" xfId="0" applyFont="1" applyBorder="1" applyAlignment="1">
      <alignment horizontal="center" vertical="center"/>
    </xf>
    <xf numFmtId="0" fontId="2" fillId="0" borderId="78" xfId="0" applyFont="1" applyFill="1" applyBorder="1" applyAlignment="1">
      <alignment horizontal="center" vertical="center"/>
    </xf>
    <xf numFmtId="0" fontId="2" fillId="0" borderId="14" xfId="0" applyFont="1" applyFill="1" applyBorder="1" applyAlignment="1">
      <alignment vertical="center"/>
    </xf>
    <xf numFmtId="0" fontId="2" fillId="0" borderId="9" xfId="0" applyFont="1" applyFill="1" applyBorder="1" applyAlignment="1">
      <alignment horizontal="center" vertical="center"/>
    </xf>
    <xf numFmtId="0" fontId="2" fillId="0" borderId="5" xfId="0" applyFont="1" applyFill="1" applyBorder="1" applyAlignment="1">
      <alignment horizontal="center" vertical="center"/>
    </xf>
    <xf numFmtId="0" fontId="7" fillId="0" borderId="46" xfId="0" applyFont="1" applyFill="1" applyBorder="1" applyAlignment="1">
      <alignment vertical="center" wrapText="1"/>
    </xf>
    <xf numFmtId="0" fontId="2" fillId="0" borderId="48" xfId="0" applyFont="1" applyBorder="1" applyAlignment="1">
      <alignment horizontal="center" vertical="center"/>
    </xf>
    <xf numFmtId="0" fontId="2" fillId="0" borderId="13" xfId="0" applyFont="1" applyBorder="1" applyAlignment="1">
      <alignment vertical="center"/>
    </xf>
    <xf numFmtId="0" fontId="7" fillId="0" borderId="47" xfId="0" applyFont="1" applyFill="1" applyBorder="1" applyAlignment="1">
      <alignment vertical="center" wrapText="1"/>
    </xf>
    <xf numFmtId="0" fontId="2" fillId="0" borderId="78" xfId="0" applyFont="1" applyBorder="1" applyAlignment="1">
      <alignment horizontal="center" vertical="center"/>
    </xf>
    <xf numFmtId="0" fontId="2" fillId="0" borderId="9" xfId="0" applyFont="1" applyFill="1" applyBorder="1" applyAlignment="1">
      <alignment vertical="center"/>
    </xf>
    <xf numFmtId="0" fontId="2" fillId="0" borderId="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3" xfId="0" applyFont="1" applyFill="1" applyBorder="1" applyAlignment="1">
      <alignment vertical="center" wrapText="1"/>
    </xf>
    <xf numFmtId="0" fontId="2" fillId="0" borderId="40"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10" xfId="0" applyFont="1" applyFill="1" applyBorder="1" applyAlignment="1">
      <alignment vertical="center" wrapText="1"/>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Fill="1" applyBorder="1" applyAlignment="1">
      <alignment vertical="center" wrapText="1"/>
    </xf>
    <xf numFmtId="0" fontId="2" fillId="0" borderId="56"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44" xfId="0" applyFont="1" applyBorder="1" applyAlignment="1">
      <alignment horizontal="center" vertical="center"/>
    </xf>
    <xf numFmtId="0" fontId="2" fillId="0" borderId="41" xfId="0" applyFont="1" applyBorder="1" applyAlignment="1">
      <alignment horizontal="center" vertical="center"/>
    </xf>
    <xf numFmtId="0" fontId="2" fillId="0" borderId="2" xfId="0" applyFont="1" applyFill="1" applyBorder="1" applyAlignment="1">
      <alignment vertical="center" wrapText="1"/>
    </xf>
    <xf numFmtId="0" fontId="2" fillId="0" borderId="81" xfId="0" applyFont="1" applyBorder="1" applyAlignment="1">
      <alignment horizontal="center" vertical="center"/>
    </xf>
    <xf numFmtId="0" fontId="2" fillId="0" borderId="82" xfId="0" applyFont="1" applyFill="1" applyBorder="1" applyAlignment="1">
      <alignment vertical="center" wrapText="1"/>
    </xf>
    <xf numFmtId="0" fontId="2" fillId="0" borderId="82" xfId="0" applyFont="1" applyFill="1" applyBorder="1" applyAlignment="1">
      <alignment horizontal="center" vertical="center"/>
    </xf>
    <xf numFmtId="0" fontId="2" fillId="0" borderId="82" xfId="0" applyFont="1" applyFill="1" applyBorder="1" applyAlignment="1">
      <alignment vertical="center"/>
    </xf>
    <xf numFmtId="0" fontId="2" fillId="0" borderId="81" xfId="0" applyFont="1" applyFill="1" applyBorder="1" applyAlignment="1">
      <alignment vertical="center"/>
    </xf>
    <xf numFmtId="0" fontId="2" fillId="0" borderId="82" xfId="0" applyFont="1" applyBorder="1" applyAlignment="1">
      <alignment horizontal="center" vertical="center"/>
    </xf>
    <xf numFmtId="0" fontId="2" fillId="0" borderId="55" xfId="0" applyFont="1" applyFill="1" applyBorder="1" applyAlignment="1">
      <alignment horizontal="center" vertical="center" wrapText="1"/>
    </xf>
    <xf numFmtId="0" fontId="2" fillId="0" borderId="4" xfId="0" applyFont="1" applyBorder="1" applyAlignment="1">
      <alignment vertical="center"/>
    </xf>
    <xf numFmtId="0" fontId="2" fillId="0" borderId="58" xfId="0" applyFont="1" applyFill="1" applyBorder="1" applyAlignment="1">
      <alignment horizontal="center" vertical="center"/>
    </xf>
    <xf numFmtId="0" fontId="2" fillId="0" borderId="67" xfId="0" applyFont="1" applyBorder="1" applyAlignment="1">
      <alignment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83" xfId="0" applyFont="1" applyBorder="1" applyAlignment="1">
      <alignment vertical="center"/>
    </xf>
    <xf numFmtId="0" fontId="22" fillId="0" borderId="73" xfId="0" applyFont="1" applyFill="1" applyBorder="1" applyAlignment="1">
      <alignment vertical="center"/>
    </xf>
    <xf numFmtId="0" fontId="2" fillId="0" borderId="84" xfId="0" applyFont="1" applyBorder="1" applyAlignment="1">
      <alignment vertical="center"/>
    </xf>
    <xf numFmtId="0" fontId="2" fillId="0" borderId="85" xfId="0" applyFont="1" applyBorder="1" applyAlignment="1">
      <alignment horizontal="center" vertical="center"/>
    </xf>
    <xf numFmtId="0" fontId="2" fillId="0" borderId="18" xfId="0" applyFont="1" applyFill="1" applyBorder="1" applyAlignment="1">
      <alignment vertical="center"/>
    </xf>
    <xf numFmtId="0" fontId="2" fillId="0" borderId="18" xfId="0" applyFont="1" applyFill="1" applyBorder="1" applyAlignment="1">
      <alignment horizontal="center" vertical="center"/>
    </xf>
    <xf numFmtId="0" fontId="2" fillId="0" borderId="22" xfId="0" applyFont="1" applyBorder="1" applyAlignment="1">
      <alignment vertical="center"/>
    </xf>
    <xf numFmtId="0" fontId="2" fillId="0" borderId="47" xfId="0" applyFont="1" applyFill="1" applyBorder="1" applyAlignment="1">
      <alignment vertical="center"/>
    </xf>
    <xf numFmtId="0" fontId="2" fillId="0" borderId="86" xfId="0" applyFont="1" applyFill="1" applyBorder="1" applyAlignment="1">
      <alignment horizontal="center" vertical="center" wrapText="1"/>
    </xf>
    <xf numFmtId="0" fontId="2" fillId="0" borderId="9" xfId="0" applyFont="1" applyFill="1" applyBorder="1" applyAlignment="1">
      <alignment vertical="center" wrapText="1"/>
    </xf>
    <xf numFmtId="0" fontId="2" fillId="0" borderId="87" xfId="0" applyFont="1" applyFill="1" applyBorder="1" applyAlignment="1">
      <alignment horizontal="center" vertical="center"/>
    </xf>
    <xf numFmtId="0" fontId="2" fillId="0" borderId="25" xfId="0" applyFont="1" applyFill="1" applyBorder="1" applyAlignment="1">
      <alignment vertical="center"/>
    </xf>
    <xf numFmtId="0" fontId="2" fillId="0" borderId="25" xfId="0" applyFont="1" applyFill="1" applyBorder="1" applyAlignment="1">
      <alignment horizontal="center" vertical="center"/>
    </xf>
    <xf numFmtId="0" fontId="2" fillId="0" borderId="27" xfId="0" applyFont="1" applyBorder="1" applyAlignment="1">
      <alignment vertical="center"/>
    </xf>
    <xf numFmtId="0" fontId="2" fillId="0" borderId="88" xfId="0" applyFont="1" applyFill="1" applyBorder="1" applyAlignment="1">
      <alignment vertical="center"/>
    </xf>
    <xf numFmtId="0" fontId="2" fillId="0" borderId="89" xfId="0" applyFont="1" applyFill="1" applyBorder="1" applyAlignment="1">
      <alignment horizontal="center" vertical="center"/>
    </xf>
    <xf numFmtId="0" fontId="2" fillId="0" borderId="87" xfId="0" applyFont="1" applyFill="1" applyBorder="1" applyAlignment="1">
      <alignment vertical="center"/>
    </xf>
    <xf numFmtId="0" fontId="2" fillId="0" borderId="27" xfId="0" applyFont="1" applyFill="1" applyBorder="1" applyAlignment="1">
      <alignment horizontal="center" vertical="center" wrapText="1"/>
    </xf>
    <xf numFmtId="0" fontId="2" fillId="0" borderId="31" xfId="0" applyFont="1" applyFill="1" applyBorder="1" applyAlignment="1">
      <alignment vertical="center"/>
    </xf>
    <xf numFmtId="0" fontId="2" fillId="0" borderId="61" xfId="0" applyFont="1" applyFill="1" applyBorder="1" applyAlignment="1">
      <alignment horizontal="left" vertical="center"/>
    </xf>
    <xf numFmtId="0" fontId="2" fillId="0" borderId="63" xfId="0" applyFont="1" applyFill="1" applyBorder="1" applyAlignment="1">
      <alignment vertical="center"/>
    </xf>
    <xf numFmtId="0" fontId="2" fillId="0" borderId="62"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3" xfId="0" applyFont="1" applyBorder="1" applyAlignment="1">
      <alignment vertical="center"/>
    </xf>
    <xf numFmtId="0" fontId="2" fillId="0" borderId="61" xfId="0" applyFont="1" applyFill="1" applyBorder="1" applyAlignment="1">
      <alignment horizontal="center" vertical="center"/>
    </xf>
    <xf numFmtId="0" fontId="2" fillId="0" borderId="9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68034</xdr:colOff>
      <xdr:row>0</xdr:row>
      <xdr:rowOff>163285</xdr:rowOff>
    </xdr:from>
    <xdr:to>
      <xdr:col>13</xdr:col>
      <xdr:colOff>222250</xdr:colOff>
      <xdr:row>62</xdr:row>
      <xdr:rowOff>13358</xdr:rowOff>
    </xdr:to>
    <xdr:pic>
      <xdr:nvPicPr>
        <xdr:cNvPr id="3" name="図 2"/>
        <xdr:cNvPicPr>
          <a:picLocks noChangeAspect="1"/>
        </xdr:cNvPicPr>
      </xdr:nvPicPr>
      <xdr:blipFill rotWithShape="1">
        <a:blip xmlns:r="http://schemas.openxmlformats.org/officeDocument/2006/relationships" r:embed="rId1"/>
        <a:srcRect l="24445" t="12558" r="22870" b="8052"/>
        <a:stretch/>
      </xdr:blipFill>
      <xdr:spPr>
        <a:xfrm>
          <a:off x="68034" y="163285"/>
          <a:ext cx="9028341" cy="14613823"/>
        </a:xfrm>
        <a:prstGeom prst="rect">
          <a:avLst/>
        </a:prstGeom>
        <a:ln>
          <a:solidFill>
            <a:schemeClr val="bg2">
              <a:lumMod val="75000"/>
            </a:schemeClr>
          </a:solidFill>
        </a:ln>
      </xdr:spPr>
    </xdr:pic>
    <xdr:clientData/>
  </xdr:twoCellAnchor>
  <xdr:twoCellAnchor editAs="oneCell">
    <xdr:from>
      <xdr:col>13</xdr:col>
      <xdr:colOff>548822</xdr:colOff>
      <xdr:row>0</xdr:row>
      <xdr:rowOff>199115</xdr:rowOff>
    </xdr:from>
    <xdr:to>
      <xdr:col>26</xdr:col>
      <xdr:colOff>492124</xdr:colOff>
      <xdr:row>61</xdr:row>
      <xdr:rowOff>231286</xdr:rowOff>
    </xdr:to>
    <xdr:pic>
      <xdr:nvPicPr>
        <xdr:cNvPr id="4" name="図 3"/>
        <xdr:cNvPicPr>
          <a:picLocks noChangeAspect="1"/>
        </xdr:cNvPicPr>
      </xdr:nvPicPr>
      <xdr:blipFill rotWithShape="1">
        <a:blip xmlns:r="http://schemas.openxmlformats.org/officeDocument/2006/relationships" r:embed="rId2"/>
        <a:srcRect l="24669" t="12418" r="24321" b="4284"/>
        <a:stretch/>
      </xdr:blipFill>
      <xdr:spPr>
        <a:xfrm>
          <a:off x="9422947" y="199115"/>
          <a:ext cx="8817427" cy="14557796"/>
        </a:xfrm>
        <a:prstGeom prst="rect">
          <a:avLst/>
        </a:prstGeom>
        <a:ln>
          <a:solidFill>
            <a:schemeClr val="bg2">
              <a:lumMod val="75000"/>
            </a:schemeClr>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60" zoomScaleNormal="70" workbookViewId="0">
      <selection activeCell="Y74" sqref="Y74"/>
    </sheetView>
  </sheetViews>
  <sheetFormatPr defaultRowHeight="18.75" x14ac:dyDescent="0.4"/>
  <sheetData/>
  <sheetProtection algorithmName="SHA-512" hashValue="vaTNRr2Q4p256eYtlryrwAXpQy8toArHQJiHuWn8ueLaf9aLLLdpBQNBmRT0ptPg9c62hiAOnnUtWp94UcU5gA==" saltValue="0fmCwQDU+LcprPCfL2eAAQ==" spinCount="100000" sheet="1" objects="1" scenarios="1"/>
  <phoneticPr fontId="1"/>
  <printOptions horizontalCentered="1"/>
  <pageMargins left="0.70866141732283472" right="0.70866141732283472" top="0.74803149606299213" bottom="0.74803149606299213" header="0.31496062992125984" footer="0.31496062992125984"/>
  <pageSetup paperSize="9" scale="41"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J60"/>
  <sheetViews>
    <sheetView tabSelected="1" zoomScaleNormal="100" workbookViewId="0">
      <selection activeCell="B5" sqref="B5"/>
    </sheetView>
  </sheetViews>
  <sheetFormatPr defaultRowHeight="13.5" x14ac:dyDescent="0.4"/>
  <cols>
    <col min="1" max="1" width="6.625" style="20" customWidth="1"/>
    <col min="2" max="2" width="20" style="20" customWidth="1"/>
    <col min="3" max="3" width="5.25" style="20" customWidth="1"/>
    <col min="4" max="4" width="7.5" style="20" customWidth="1"/>
    <col min="5" max="5" width="7" style="20" customWidth="1"/>
    <col min="6" max="6" width="63" style="20" customWidth="1"/>
    <col min="7" max="7" width="26.25" style="20" customWidth="1"/>
    <col min="8" max="9" width="5.375" style="20" customWidth="1"/>
    <col min="10" max="16384" width="9" style="20"/>
  </cols>
  <sheetData>
    <row r="1" spans="1:10" ht="24.75" customHeight="1" x14ac:dyDescent="0.4">
      <c r="A1" s="19" t="s">
        <v>11</v>
      </c>
      <c r="F1" s="21" t="s">
        <v>10</v>
      </c>
    </row>
    <row r="2" spans="1:10" ht="15.75" customHeight="1" x14ac:dyDescent="0.4"/>
    <row r="3" spans="1:10" ht="23.1" customHeight="1" x14ac:dyDescent="0.4">
      <c r="A3" s="22" t="s">
        <v>9</v>
      </c>
      <c r="F3" s="67" t="s">
        <v>171</v>
      </c>
      <c r="G3" s="68"/>
      <c r="H3" s="68"/>
      <c r="I3" s="68"/>
    </row>
    <row r="4" spans="1:10" s="24" customFormat="1" ht="23.1" customHeight="1" x14ac:dyDescent="0.4">
      <c r="A4" s="23" t="s">
        <v>0</v>
      </c>
      <c r="B4" s="23" t="s">
        <v>1</v>
      </c>
      <c r="C4" s="23" t="s">
        <v>2</v>
      </c>
      <c r="D4" s="23" t="s">
        <v>3</v>
      </c>
      <c r="E4" s="23" t="s">
        <v>4</v>
      </c>
      <c r="F4" s="23" t="s">
        <v>5</v>
      </c>
      <c r="G4" s="23" t="s">
        <v>6</v>
      </c>
      <c r="H4" s="23" t="s">
        <v>7</v>
      </c>
      <c r="I4" s="23" t="s">
        <v>8</v>
      </c>
    </row>
    <row r="5" spans="1:10" ht="27.75" customHeight="1" x14ac:dyDescent="0.4">
      <c r="A5" s="69" t="s">
        <v>27</v>
      </c>
      <c r="B5" s="25"/>
      <c r="C5" s="26" t="str">
        <f>IFERROR(VLOOKUP(B5,科目内容一覧!C5:J6,2,FALSE),"")</f>
        <v/>
      </c>
      <c r="D5" s="26" t="str">
        <f>IFERROR(VLOOKUP($B$5,科目内容一覧!$C$5:$J$6,3,FALSE),"")</f>
        <v/>
      </c>
      <c r="E5" s="26" t="str">
        <f>IFERROR(VLOOKUP($B$5,科目内容一覧!$C$5:$J$6,4,FALSE),"")</f>
        <v/>
      </c>
      <c r="F5" s="27" t="str">
        <f>IFERROR(VLOOKUP($B$5,科目内容一覧!$C$5:$J$6,5,FALSE),"")</f>
        <v/>
      </c>
      <c r="G5" s="28" t="str">
        <f>IFERROR(VLOOKUP($B$5,科目内容一覧!$C$5:$J$6,6,FALSE),"")</f>
        <v/>
      </c>
      <c r="H5" s="26" t="str">
        <f>IFERROR(VLOOKUP($B$5,科目内容一覧!$C$5:$J$6,7,FALSE),"")</f>
        <v/>
      </c>
      <c r="I5" s="26" t="str">
        <f>IFERROR(VLOOKUP($B$5,科目内容一覧!$C$5:$J$6,8,FALSE),"")</f>
        <v/>
      </c>
    </row>
    <row r="6" spans="1:10" ht="27.75" customHeight="1" x14ac:dyDescent="0.4">
      <c r="A6" s="70"/>
      <c r="B6" s="25"/>
      <c r="C6" s="26" t="str">
        <f>IFERROR(VLOOKUP($B$6,科目内容一覧!$C$5:$J$6,2,FALSE)," ")</f>
        <v xml:space="preserve"> </v>
      </c>
      <c r="D6" s="26" t="str">
        <f>IFERROR(VLOOKUP($B$6,科目内容一覧!$C$5:$J$6,3,FALSE)," ")</f>
        <v xml:space="preserve"> </v>
      </c>
      <c r="E6" s="26" t="str">
        <f>IFERROR(VLOOKUP($B$6,科目内容一覧!$C$5:$J$6,4,FALSE)," ")</f>
        <v xml:space="preserve"> </v>
      </c>
      <c r="F6" s="27" t="str">
        <f>IFERROR(VLOOKUP($B$6,科目内容一覧!$C$5:$J$6,5,FALSE),"")</f>
        <v/>
      </c>
      <c r="G6" s="28" t="str">
        <f>IFERROR(VLOOKUP($B$6,科目内容一覧!$C$5:$J$6,6,FALSE),"")</f>
        <v/>
      </c>
      <c r="H6" s="26" t="str">
        <f>IFERROR(VLOOKUP($B$6,科目内容一覧!$C$5:$J$6,7,FALSE),"")</f>
        <v/>
      </c>
      <c r="I6" s="26" t="str">
        <f>IFERROR(VLOOKUP($B$6,科目内容一覧!$C$5:$J$6,8,FALSE),"")</f>
        <v/>
      </c>
      <c r="J6" s="19" t="s">
        <v>174</v>
      </c>
    </row>
    <row r="7" spans="1:10" ht="27.75" customHeight="1" x14ac:dyDescent="0.4">
      <c r="A7" s="71"/>
      <c r="B7" s="25"/>
      <c r="C7" s="26"/>
      <c r="D7" s="26"/>
      <c r="E7" s="26"/>
      <c r="F7" s="27"/>
      <c r="G7" s="28"/>
      <c r="H7" s="26"/>
      <c r="I7" s="26"/>
      <c r="J7" s="26">
        <f>SUM(H5:I7)</f>
        <v>0</v>
      </c>
    </row>
    <row r="8" spans="1:10" ht="27.75" customHeight="1" x14ac:dyDescent="0.4">
      <c r="A8" s="69" t="s">
        <v>28</v>
      </c>
      <c r="B8" s="29"/>
      <c r="C8" s="26" t="str">
        <f>IFERROR(VLOOKUP(B8,科目内容一覧!$C$7:$J$12,2,FALSE)," ")</f>
        <v xml:space="preserve"> </v>
      </c>
      <c r="D8" s="26" t="str">
        <f>IFERROR(VLOOKUP(B8,科目内容一覧!$C$7:$J$12,3,FALSE)," ")</f>
        <v xml:space="preserve"> </v>
      </c>
      <c r="E8" s="26" t="str">
        <f>IFERROR(VLOOKUP(B8,科目内容一覧!$C$7:$J$12,4,FALSE)," ")</f>
        <v xml:space="preserve"> </v>
      </c>
      <c r="F8" s="30" t="str">
        <f>IFERROR(VLOOKUP(B8,科目内容一覧!$C$7:$J$12,5,FALSE)," ")</f>
        <v xml:space="preserve"> </v>
      </c>
      <c r="G8" s="28" t="str">
        <f>IFERROR(VLOOKUP(B8,科目内容一覧!$C$7:$J$12,6,FALSE)," ")</f>
        <v xml:space="preserve"> </v>
      </c>
      <c r="H8" s="26" t="str">
        <f>IFERROR(VLOOKUP(B8,科目内容一覧!$C$7:$J$12,7,FALSE)," ")</f>
        <v xml:space="preserve"> </v>
      </c>
      <c r="I8" s="26" t="str">
        <f>IFERROR(VLOOKUP(B8,科目内容一覧!$C$7:$J$12,8,FALSE)," ")</f>
        <v xml:space="preserve"> </v>
      </c>
    </row>
    <row r="9" spans="1:10" ht="27.75" customHeight="1" x14ac:dyDescent="0.4">
      <c r="A9" s="72"/>
      <c r="B9" s="29"/>
      <c r="C9" s="26" t="str">
        <f>IFERROR(VLOOKUP(B9,科目内容一覧!$C$7:$J$12,2,FALSE)," ")</f>
        <v xml:space="preserve"> </v>
      </c>
      <c r="D9" s="26" t="str">
        <f>IFERROR(VLOOKUP(B9,科目内容一覧!$C$7:$J$12,3,FALSE)," ")</f>
        <v xml:space="preserve"> </v>
      </c>
      <c r="E9" s="26" t="str">
        <f>IFERROR(VLOOKUP(B9,科目内容一覧!$C$7:$J$12,4,FALSE)," ")</f>
        <v xml:space="preserve"> </v>
      </c>
      <c r="F9" s="30" t="str">
        <f>IFERROR(VLOOKUP(B9,科目内容一覧!$C$7:$J$12,5,FALSE)," ")</f>
        <v xml:space="preserve"> </v>
      </c>
      <c r="G9" s="28" t="str">
        <f>IFERROR(VLOOKUP(B9,科目内容一覧!$C$7:$J$12,6,FALSE)," ")</f>
        <v xml:space="preserve"> </v>
      </c>
      <c r="H9" s="26" t="str">
        <f>IFERROR(VLOOKUP(B9,科目内容一覧!$C$7:$J$12,7,FALSE)," ")</f>
        <v xml:space="preserve"> </v>
      </c>
      <c r="I9" s="26" t="str">
        <f>IFERROR(VLOOKUP(B9,科目内容一覧!$C$7:$J$12,8,FALSE)," ")</f>
        <v xml:space="preserve"> </v>
      </c>
    </row>
    <row r="10" spans="1:10" ht="27.75" customHeight="1" x14ac:dyDescent="0.4">
      <c r="A10" s="72"/>
      <c r="B10" s="29"/>
      <c r="C10" s="26" t="str">
        <f>IFERROR(VLOOKUP(B10,科目内容一覧!$C$7:$J$12,2,FALSE)," ")</f>
        <v xml:space="preserve"> </v>
      </c>
      <c r="D10" s="26" t="str">
        <f>IFERROR(VLOOKUP(B10,科目内容一覧!$C$7:$J$12,3,FALSE)," ")</f>
        <v xml:space="preserve"> </v>
      </c>
      <c r="E10" s="26" t="str">
        <f>IFERROR(VLOOKUP(B10,科目内容一覧!$C$7:$J$12,4,FALSE)," ")</f>
        <v xml:space="preserve"> </v>
      </c>
      <c r="F10" s="30" t="str">
        <f>IFERROR(VLOOKUP(B10,科目内容一覧!$C$7:$J$12,5,FALSE)," ")</f>
        <v xml:space="preserve"> </v>
      </c>
      <c r="G10" s="28" t="str">
        <f>IFERROR(VLOOKUP(B10,科目内容一覧!$C$7:$J$12,6,FALSE)," ")</f>
        <v xml:space="preserve"> </v>
      </c>
      <c r="H10" s="26" t="str">
        <f>IFERROR(VLOOKUP(B10,科目内容一覧!$C$7:$J$12,7,FALSE)," ")</f>
        <v xml:space="preserve"> </v>
      </c>
      <c r="I10" s="26" t="str">
        <f>IFERROR(VLOOKUP(B10,科目内容一覧!$C$7:$J$12,8,FALSE)," ")</f>
        <v xml:space="preserve"> </v>
      </c>
    </row>
    <row r="11" spans="1:10" ht="27.75" customHeight="1" x14ac:dyDescent="0.4">
      <c r="A11" s="72"/>
      <c r="B11" s="29"/>
      <c r="C11" s="26" t="str">
        <f>IFERROR(VLOOKUP(B11,科目内容一覧!$C$7:$J$12,2,FALSE)," ")</f>
        <v xml:space="preserve"> </v>
      </c>
      <c r="D11" s="26" t="str">
        <f>IFERROR(VLOOKUP(B11,科目内容一覧!$C$7:$J$12,3,FALSE)," ")</f>
        <v xml:space="preserve"> </v>
      </c>
      <c r="E11" s="26" t="str">
        <f>IFERROR(VLOOKUP(B11,科目内容一覧!$C$7:$J$12,4,FALSE)," ")</f>
        <v xml:space="preserve"> </v>
      </c>
      <c r="F11" s="27" t="str">
        <f>IFERROR(VLOOKUP(B11,科目内容一覧!$C$7:$J$12,5,FALSE)," ")</f>
        <v xml:space="preserve"> </v>
      </c>
      <c r="G11" s="28" t="str">
        <f>IFERROR(VLOOKUP(B11,科目内容一覧!$C$7:$J$12,6,FALSE)," ")</f>
        <v xml:space="preserve"> </v>
      </c>
      <c r="H11" s="26" t="str">
        <f>IFERROR(VLOOKUP(B11,科目内容一覧!$C$7:$J$12,7,FALSE)," ")</f>
        <v xml:space="preserve"> </v>
      </c>
      <c r="I11" s="26" t="str">
        <f>IFERROR(VLOOKUP(B11,科目内容一覧!$C$7:$J$12,8,FALSE)," ")</f>
        <v xml:space="preserve"> </v>
      </c>
    </row>
    <row r="12" spans="1:10" ht="27.75" customHeight="1" x14ac:dyDescent="0.4">
      <c r="A12" s="72"/>
      <c r="B12" s="29"/>
      <c r="C12" s="26" t="str">
        <f>IFERROR(VLOOKUP(B12,科目内容一覧!$C$7:$J$12,2,FALSE)," ")</f>
        <v xml:space="preserve"> </v>
      </c>
      <c r="D12" s="26" t="str">
        <f>IFERROR(VLOOKUP(B12,科目内容一覧!$C$7:$J$12,3,FALSE)," ")</f>
        <v xml:space="preserve"> </v>
      </c>
      <c r="E12" s="26" t="str">
        <f>IFERROR(VLOOKUP(B12,科目内容一覧!$C$7:$J$12,4,FALSE)," ")</f>
        <v xml:space="preserve"> </v>
      </c>
      <c r="F12" s="27" t="str">
        <f>IFERROR(VLOOKUP(B12,科目内容一覧!$C$7:$J$12,5,FALSE)," ")</f>
        <v xml:space="preserve"> </v>
      </c>
      <c r="G12" s="28" t="str">
        <f>IFERROR(VLOOKUP(B12,科目内容一覧!$C$7:$J$12,6,FALSE)," ")</f>
        <v xml:space="preserve"> </v>
      </c>
      <c r="H12" s="26" t="str">
        <f>IFERROR(VLOOKUP(B12,科目内容一覧!$C$7:$J$12,7,FALSE)," ")</f>
        <v xml:space="preserve"> </v>
      </c>
      <c r="I12" s="26" t="str">
        <f>IFERROR(VLOOKUP(B12,科目内容一覧!$C$7:$J$12,8,FALSE)," ")</f>
        <v xml:space="preserve"> </v>
      </c>
    </row>
    <row r="13" spans="1:10" ht="27.75" customHeight="1" x14ac:dyDescent="0.4">
      <c r="A13" s="73"/>
      <c r="B13" s="29"/>
      <c r="C13" s="26" t="str">
        <f>IFERROR(VLOOKUP(B13,科目内容一覧!$C$7:$J$12,2,FALSE)," ")</f>
        <v xml:space="preserve"> </v>
      </c>
      <c r="D13" s="26" t="str">
        <f>IFERROR(VLOOKUP(B13,科目内容一覧!$C$7:$J$12,3,FALSE)," ")</f>
        <v xml:space="preserve"> </v>
      </c>
      <c r="E13" s="26" t="str">
        <f>IFERROR(VLOOKUP(B13,科目内容一覧!$C$7:$J$12,4,FALSE)," ")</f>
        <v xml:space="preserve"> </v>
      </c>
      <c r="F13" s="30" t="str">
        <f>IFERROR(VLOOKUP(B13,科目内容一覧!$C$7:$J$12,5,FALSE)," ")</f>
        <v xml:space="preserve"> </v>
      </c>
      <c r="G13" s="28" t="str">
        <f>IFERROR(VLOOKUP(B13,科目内容一覧!$C$7:$J$12,6,FALSE)," ")</f>
        <v xml:space="preserve"> </v>
      </c>
      <c r="H13" s="26" t="str">
        <f>IFERROR(VLOOKUP(B13,科目内容一覧!$C$7:$J$12,7,FALSE)," ")</f>
        <v xml:space="preserve"> </v>
      </c>
      <c r="I13" s="26" t="str">
        <f>IFERROR(VLOOKUP(B13,科目内容一覧!$C$7:$J$12,8,FALSE)," ")</f>
        <v xml:space="preserve"> </v>
      </c>
    </row>
    <row r="14" spans="1:10" ht="23.1" customHeight="1" x14ac:dyDescent="0.4">
      <c r="A14" s="74" t="s">
        <v>29</v>
      </c>
      <c r="B14" s="25"/>
      <c r="C14" s="26" t="str">
        <f>IFERROR(VLOOKUP(B14,科目内容一覧!$C$13:$J$19,2,FALSE)," ")</f>
        <v xml:space="preserve"> </v>
      </c>
      <c r="D14" s="26" t="str">
        <f>IFERROR(VLOOKUP(B14,科目内容一覧!$C$13:$J$19,3,FALSE)," ")</f>
        <v xml:space="preserve"> </v>
      </c>
      <c r="E14" s="26" t="str">
        <f>IFERROR(VLOOKUP(B14,科目内容一覧!$C$13:$J$19,4,FALSE)," ")</f>
        <v xml:space="preserve"> </v>
      </c>
      <c r="F14" s="78" t="s">
        <v>15</v>
      </c>
      <c r="G14" s="31" t="str">
        <f>IFERROR(VLOOKUP(B14,科目内容一覧!$C$13:$J$19,6,FALSE)," ")</f>
        <v xml:space="preserve"> </v>
      </c>
      <c r="H14" s="26" t="str">
        <f>IFERROR(VLOOKUP(B14,科目内容一覧!$C$13:$J$19,7,FALSE)," ")</f>
        <v xml:space="preserve"> </v>
      </c>
      <c r="I14" s="26" t="str">
        <f>IFERROR(VLOOKUP(B14,科目内容一覧!$C$13:$J$19,8,FALSE)," ")</f>
        <v xml:space="preserve"> </v>
      </c>
    </row>
    <row r="15" spans="1:10" ht="23.1" customHeight="1" x14ac:dyDescent="0.4">
      <c r="A15" s="75"/>
      <c r="B15" s="25"/>
      <c r="C15" s="26" t="str">
        <f>IFERROR(VLOOKUP(B15,科目内容一覧!$C$13:$J$19,2,FALSE)," ")</f>
        <v xml:space="preserve"> </v>
      </c>
      <c r="D15" s="26" t="str">
        <f>IFERROR(VLOOKUP(B15,科目内容一覧!$C$13:$J$19,3,FALSE)," ")</f>
        <v xml:space="preserve"> </v>
      </c>
      <c r="E15" s="26" t="str">
        <f>IFERROR(VLOOKUP(B15,科目内容一覧!$C$13:$J$19,4,FALSE)," ")</f>
        <v xml:space="preserve"> </v>
      </c>
      <c r="F15" s="79"/>
      <c r="G15" s="31" t="str">
        <f>IFERROR(VLOOKUP(B15,科目内容一覧!$C$13:$J$19,6,FALSE)," ")</f>
        <v xml:space="preserve"> </v>
      </c>
      <c r="H15" s="26" t="str">
        <f>IFERROR(VLOOKUP(B15,科目内容一覧!$C$13:$J$19,7,FALSE)," ")</f>
        <v xml:space="preserve"> </v>
      </c>
      <c r="I15" s="26" t="str">
        <f>IFERROR(VLOOKUP(B15,科目内容一覧!$C$13:$J$19,8,FALSE)," ")</f>
        <v xml:space="preserve"> </v>
      </c>
    </row>
    <row r="16" spans="1:10" ht="23.1" customHeight="1" x14ac:dyDescent="0.4">
      <c r="A16" s="75"/>
      <c r="B16" s="25"/>
      <c r="C16" s="26" t="str">
        <f>IFERROR(VLOOKUP(B16,科目内容一覧!$C$13:$J$19,2,FALSE)," ")</f>
        <v xml:space="preserve"> </v>
      </c>
      <c r="D16" s="26" t="str">
        <f>IFERROR(VLOOKUP(B16,科目内容一覧!$C$13:$J$19,3,FALSE)," ")</f>
        <v xml:space="preserve"> </v>
      </c>
      <c r="E16" s="26" t="str">
        <f>IFERROR(VLOOKUP(B16,科目内容一覧!$C$13:$J$19,4,FALSE)," ")</f>
        <v xml:space="preserve"> </v>
      </c>
      <c r="F16" s="79"/>
      <c r="G16" s="31" t="str">
        <f>IFERROR(VLOOKUP(B16,科目内容一覧!$C$13:$J$19,6,FALSE)," ")</f>
        <v xml:space="preserve"> </v>
      </c>
      <c r="H16" s="26" t="str">
        <f>IFERROR(VLOOKUP(B16,科目内容一覧!$C$13:$J$19,7,FALSE)," ")</f>
        <v xml:space="preserve"> </v>
      </c>
      <c r="I16" s="26" t="str">
        <f>IFERROR(VLOOKUP(B16,科目内容一覧!$C$13:$J$19,8,FALSE)," ")</f>
        <v xml:space="preserve"> </v>
      </c>
    </row>
    <row r="17" spans="1:10" ht="23.1" customHeight="1" x14ac:dyDescent="0.4">
      <c r="A17" s="76"/>
      <c r="B17" s="25"/>
      <c r="C17" s="26" t="str">
        <f>IFERROR(VLOOKUP(B17,科目内容一覧!$C$13:$J$19,2,FALSE)," ")</f>
        <v xml:space="preserve"> </v>
      </c>
      <c r="D17" s="26" t="str">
        <f>IFERROR(VLOOKUP(B17,科目内容一覧!$C$13:$J$19,3,FALSE)," ")</f>
        <v xml:space="preserve"> </v>
      </c>
      <c r="E17" s="26" t="str">
        <f>IFERROR(VLOOKUP(B17,科目内容一覧!$C$13:$J$19,4,FALSE)," ")</f>
        <v xml:space="preserve"> </v>
      </c>
      <c r="F17" s="79"/>
      <c r="G17" s="31" t="str">
        <f>IFERROR(VLOOKUP(B17,科目内容一覧!$C$13:$J$19,6,FALSE)," ")</f>
        <v xml:space="preserve"> </v>
      </c>
      <c r="H17" s="26" t="str">
        <f>IFERROR(VLOOKUP(B17,科目内容一覧!$C$13:$J$19,7,FALSE)," ")</f>
        <v xml:space="preserve"> </v>
      </c>
      <c r="I17" s="26" t="str">
        <f>IFERROR(VLOOKUP(B17,科目内容一覧!$C$13:$J$19,8,FALSE)," ")</f>
        <v xml:space="preserve"> </v>
      </c>
    </row>
    <row r="18" spans="1:10" ht="22.5" customHeight="1" x14ac:dyDescent="0.4">
      <c r="A18" s="76"/>
      <c r="B18" s="25"/>
      <c r="C18" s="26" t="str">
        <f>IFERROR(VLOOKUP(B18,科目内容一覧!$C$13:$J$19,2,FALSE)," ")</f>
        <v xml:space="preserve"> </v>
      </c>
      <c r="D18" s="26" t="str">
        <f>IFERROR(VLOOKUP(B18,科目内容一覧!$C$13:$J$19,3,FALSE)," ")</f>
        <v xml:space="preserve"> </v>
      </c>
      <c r="E18" s="26" t="str">
        <f>IFERROR(VLOOKUP(B18,科目内容一覧!$C$13:$J$19,4,FALSE)," ")</f>
        <v xml:space="preserve"> </v>
      </c>
      <c r="F18" s="79"/>
      <c r="G18" s="31" t="str">
        <f>IFERROR(VLOOKUP(B18,科目内容一覧!$C$13:$J$19,6,FALSE)," ")</f>
        <v xml:space="preserve"> </v>
      </c>
      <c r="H18" s="26" t="str">
        <f>IFERROR(VLOOKUP(B18,科目内容一覧!$C$13:$J$19,7,FALSE)," ")</f>
        <v xml:space="preserve"> </v>
      </c>
      <c r="I18" s="26" t="str">
        <f>IFERROR(VLOOKUP(B18,科目内容一覧!$C$13:$J$19,8,FALSE)," ")</f>
        <v xml:space="preserve"> </v>
      </c>
      <c r="J18" s="19" t="s">
        <v>12</v>
      </c>
    </row>
    <row r="19" spans="1:10" ht="23.1" customHeight="1" x14ac:dyDescent="0.4">
      <c r="A19" s="77"/>
      <c r="B19" s="25"/>
      <c r="C19" s="26" t="str">
        <f>IFERROR(VLOOKUP(B19,科目内容一覧!$C$13:$J$19,2,FALSE)," ")</f>
        <v xml:space="preserve"> </v>
      </c>
      <c r="D19" s="26" t="str">
        <f>IFERROR(VLOOKUP(B19,科目内容一覧!$C$13:$J$19,3,FALSE)," ")</f>
        <v xml:space="preserve"> </v>
      </c>
      <c r="E19" s="26" t="str">
        <f>IFERROR(VLOOKUP(B19,科目内容一覧!$C$13:$J$19,4,FALSE)," ")</f>
        <v xml:space="preserve"> </v>
      </c>
      <c r="F19" s="80"/>
      <c r="G19" s="31" t="str">
        <f>IFERROR(VLOOKUP(B19,科目内容一覧!$C$13:$J$19,6,FALSE)," ")</f>
        <v xml:space="preserve"> </v>
      </c>
      <c r="H19" s="26" t="str">
        <f>IFERROR(VLOOKUP(B19,科目内容一覧!$C$13:$J$19,7,FALSE)," ")</f>
        <v xml:space="preserve"> </v>
      </c>
      <c r="I19" s="26" t="str">
        <f>IFERROR(VLOOKUP(B19,科目内容一覧!$C$13:$J$19,8,FALSE)," ")</f>
        <v xml:space="preserve"> </v>
      </c>
      <c r="J19" s="26">
        <f>SUM(H8:I19)</f>
        <v>0</v>
      </c>
    </row>
    <row r="20" spans="1:10" ht="23.1" customHeight="1" x14ac:dyDescent="0.4">
      <c r="A20" s="32"/>
      <c r="B20" s="33" t="s">
        <v>14</v>
      </c>
      <c r="C20" s="55">
        <f>SUM(C5:C19)</f>
        <v>0</v>
      </c>
      <c r="D20" s="56"/>
      <c r="E20" s="19" t="s">
        <v>2</v>
      </c>
      <c r="F20" s="32"/>
      <c r="G20" s="33" t="s">
        <v>13</v>
      </c>
      <c r="H20" s="55">
        <f>SUM(H5:I19)</f>
        <v>0</v>
      </c>
      <c r="I20" s="56"/>
      <c r="J20" s="19" t="s">
        <v>2</v>
      </c>
    </row>
    <row r="21" spans="1:10" ht="15.75" customHeight="1" x14ac:dyDescent="0.4"/>
    <row r="22" spans="1:10" ht="23.1" customHeight="1" x14ac:dyDescent="0.4">
      <c r="A22" s="22" t="s">
        <v>16</v>
      </c>
    </row>
    <row r="23" spans="1:10" ht="23.1" customHeight="1" x14ac:dyDescent="0.4">
      <c r="A23" s="23" t="s">
        <v>0</v>
      </c>
      <c r="B23" s="23" t="s">
        <v>1</v>
      </c>
      <c r="C23" s="23" t="s">
        <v>2</v>
      </c>
      <c r="D23" s="23" t="s">
        <v>3</v>
      </c>
      <c r="E23" s="23" t="s">
        <v>4</v>
      </c>
      <c r="F23" s="23" t="s">
        <v>5</v>
      </c>
      <c r="G23" s="23" t="s">
        <v>6</v>
      </c>
      <c r="H23" s="23" t="s">
        <v>7</v>
      </c>
      <c r="I23" s="23" t="s">
        <v>8</v>
      </c>
    </row>
    <row r="24" spans="1:10" ht="27.75" customHeight="1" x14ac:dyDescent="0.4">
      <c r="A24" s="60" t="s">
        <v>32</v>
      </c>
      <c r="B24" s="25"/>
      <c r="C24" s="26" t="str">
        <f>IFERROR(VLOOKUP(B24,科目内容一覧!$C$20:$J$21,2,FALSE)," ")</f>
        <v xml:space="preserve"> </v>
      </c>
      <c r="D24" s="26" t="str">
        <f>IFERROR(VLOOKUP(B24,科目内容一覧!$C$20:$J$21,3,FALSE)," ")</f>
        <v xml:space="preserve"> </v>
      </c>
      <c r="E24" s="26" t="str">
        <f>IFERROR(VLOOKUP(B24,科目内容一覧!$C$20:$J$21,4,FALSE)," ")</f>
        <v xml:space="preserve"> </v>
      </c>
      <c r="F24" s="30" t="str">
        <f>IFERROR(VLOOKUP(B24,科目内容一覧!$C$20:$J$21,5,FALSE)," ")</f>
        <v xml:space="preserve"> </v>
      </c>
      <c r="G24" s="28" t="str">
        <f>IFERROR(VLOOKUP(B24,科目内容一覧!$C$20:$J$21,6,FALSE)," ")</f>
        <v xml:space="preserve"> </v>
      </c>
      <c r="H24" s="26" t="str">
        <f>IFERROR(VLOOKUP(B24,科目内容一覧!$C$20:$J$21,7,FALSE)," ")</f>
        <v xml:space="preserve"> </v>
      </c>
      <c r="I24" s="26" t="str">
        <f>IFERROR(VLOOKUP(B24,科目内容一覧!$C$20:$J$21,8,FALSE)," ")</f>
        <v xml:space="preserve"> </v>
      </c>
    </row>
    <row r="25" spans="1:10" ht="27.75" customHeight="1" x14ac:dyDescent="0.4">
      <c r="A25" s="61"/>
      <c r="B25" s="25"/>
      <c r="C25" s="26" t="str">
        <f>IFERROR(VLOOKUP(B25,科目内容一覧!$C$20:$J$21,2,FALSE)," ")</f>
        <v xml:space="preserve"> </v>
      </c>
      <c r="D25" s="26" t="str">
        <f>IFERROR(VLOOKUP(B25,科目内容一覧!$C$20:$J$21,3,FALSE)," ")</f>
        <v xml:space="preserve"> </v>
      </c>
      <c r="E25" s="26" t="str">
        <f>IFERROR(VLOOKUP(B25,科目内容一覧!$C$20:$J$21,4,FALSE)," ")</f>
        <v xml:space="preserve"> </v>
      </c>
      <c r="F25" s="30" t="str">
        <f>IFERROR(VLOOKUP(B25,科目内容一覧!$C$20:$J$21,5,FALSE)," ")</f>
        <v xml:space="preserve"> </v>
      </c>
      <c r="G25" s="28" t="str">
        <f>IFERROR(VLOOKUP(B25,科目内容一覧!$C$20:$J$21,6,FALSE)," ")</f>
        <v xml:space="preserve"> </v>
      </c>
      <c r="H25" s="26" t="str">
        <f>IFERROR(VLOOKUP(B25,科目内容一覧!$C$20:$J$21,7,FALSE)," ")</f>
        <v xml:space="preserve"> </v>
      </c>
      <c r="I25" s="26" t="str">
        <f>IFERROR(VLOOKUP(B25,科目内容一覧!$C$20:$J$21,8,FALSE)," ")</f>
        <v xml:space="preserve"> </v>
      </c>
      <c r="J25" s="19" t="s">
        <v>175</v>
      </c>
    </row>
    <row r="26" spans="1:10" ht="27.75" customHeight="1" x14ac:dyDescent="0.4">
      <c r="A26" s="62"/>
      <c r="B26" s="25"/>
      <c r="C26" s="26"/>
      <c r="D26" s="26"/>
      <c r="E26" s="26"/>
      <c r="F26" s="34"/>
      <c r="G26" s="28"/>
      <c r="H26" s="26"/>
      <c r="I26" s="26"/>
      <c r="J26" s="26">
        <f>SUM(H24:I26)</f>
        <v>0</v>
      </c>
    </row>
    <row r="27" spans="1:10" ht="27.75" customHeight="1" x14ac:dyDescent="0.4">
      <c r="A27" s="63" t="s">
        <v>31</v>
      </c>
      <c r="B27" s="25"/>
      <c r="C27" s="26" t="str">
        <f>IFERROR(VLOOKUP(B27,科目内容一覧!$C$22:$J$22,2,FALSE)," ")</f>
        <v xml:space="preserve"> </v>
      </c>
      <c r="D27" s="26" t="str">
        <f>IFERROR(VLOOKUP(B27,科目内容一覧!$C$22:$J$22,3,FALSE)," ")</f>
        <v xml:space="preserve"> </v>
      </c>
      <c r="E27" s="26" t="str">
        <f>IFERROR(VLOOKUP(B27,科目内容一覧!$C$22:$J$22,4,FALSE)," ")</f>
        <v xml:space="preserve"> </v>
      </c>
      <c r="F27" s="30" t="str">
        <f>IFERROR(VLOOKUP(B27,科目内容一覧!$C$22:$J$22,5,FALSE)," ")</f>
        <v xml:space="preserve"> </v>
      </c>
      <c r="G27" s="28" t="str">
        <f>IFERROR(VLOOKUP(B27,科目内容一覧!$C$22:$J$22,6,FALSE)," ")</f>
        <v xml:space="preserve"> </v>
      </c>
      <c r="H27" s="26" t="str">
        <f>IFERROR(VLOOKUP(B27,科目内容一覧!$C$22:$J$22,7,FALSE)," ")</f>
        <v xml:space="preserve"> </v>
      </c>
      <c r="I27" s="26" t="str">
        <f>IFERROR(VLOOKUP(B27,科目内容一覧!$C$22:$J$22,8,FALSE)," ")</f>
        <v xml:space="preserve"> </v>
      </c>
    </row>
    <row r="28" spans="1:10" ht="27.75" customHeight="1" x14ac:dyDescent="0.4">
      <c r="A28" s="64"/>
      <c r="B28" s="25"/>
      <c r="C28" s="26"/>
      <c r="D28" s="26"/>
      <c r="E28" s="26"/>
      <c r="F28" s="34"/>
      <c r="G28" s="28"/>
      <c r="H28" s="26"/>
      <c r="I28" s="26"/>
      <c r="J28" s="19" t="s">
        <v>176</v>
      </c>
    </row>
    <row r="29" spans="1:10" ht="27.75" customHeight="1" x14ac:dyDescent="0.4">
      <c r="A29" s="65"/>
      <c r="B29" s="25"/>
      <c r="C29" s="26"/>
      <c r="D29" s="26"/>
      <c r="E29" s="26"/>
      <c r="F29" s="34"/>
      <c r="G29" s="28"/>
      <c r="H29" s="26"/>
      <c r="I29" s="26"/>
      <c r="J29" s="26">
        <f>SUM(H27:I29)</f>
        <v>0</v>
      </c>
    </row>
    <row r="30" spans="1:10" ht="27.75" customHeight="1" x14ac:dyDescent="0.4">
      <c r="A30" s="63" t="s">
        <v>30</v>
      </c>
      <c r="B30" s="25"/>
      <c r="C30" s="26" t="str">
        <f>IFERROR(VLOOKUP(B30,科目内容一覧!$C$23:$J$28,2,FALSE)," ")</f>
        <v xml:space="preserve"> </v>
      </c>
      <c r="D30" s="26" t="str">
        <f>IFERROR(VLOOKUP(B30,科目内容一覧!$C$23:$J$28,3,FALSE)," ")</f>
        <v xml:space="preserve"> </v>
      </c>
      <c r="E30" s="26" t="str">
        <f>IFERROR(VLOOKUP(B30,科目内容一覧!$C$23:$J$28,4,FALSE)," ")</f>
        <v xml:space="preserve"> </v>
      </c>
      <c r="F30" s="30" t="str">
        <f>IFERROR(VLOOKUP(B30,科目内容一覧!$C$23:$J$28,5,FALSE)," ")</f>
        <v xml:space="preserve"> </v>
      </c>
      <c r="G30" s="28" t="str">
        <f>IFERROR(VLOOKUP(B30,科目内容一覧!$C$23:$J$28,6,FALSE)," ")</f>
        <v xml:space="preserve"> </v>
      </c>
      <c r="H30" s="26" t="str">
        <f>IFERROR(VLOOKUP(B30,科目内容一覧!$C$23:$J$28,7,FALSE)," ")</f>
        <v xml:space="preserve"> </v>
      </c>
      <c r="I30" s="26" t="str">
        <f>IFERROR(VLOOKUP(B30,科目内容一覧!$C$23:$J$28,8,FALSE)," ")</f>
        <v xml:space="preserve"> </v>
      </c>
    </row>
    <row r="31" spans="1:10" ht="27.75" customHeight="1" x14ac:dyDescent="0.4">
      <c r="A31" s="66"/>
      <c r="B31" s="25"/>
      <c r="C31" s="26" t="str">
        <f>IFERROR(VLOOKUP(B31,科目内容一覧!$C$23:$J$28,2,FALSE)," ")</f>
        <v xml:space="preserve"> </v>
      </c>
      <c r="D31" s="26" t="str">
        <f>IFERROR(VLOOKUP(B31,科目内容一覧!$C$23:$J$28,3,FALSE)," ")</f>
        <v xml:space="preserve"> </v>
      </c>
      <c r="E31" s="26" t="str">
        <f>IFERROR(VLOOKUP(B31,科目内容一覧!$C$23:$J$28,4,FALSE)," ")</f>
        <v xml:space="preserve"> </v>
      </c>
      <c r="F31" s="30" t="str">
        <f>IFERROR(VLOOKUP(B31,科目内容一覧!$C$23:$J$28,5,FALSE)," ")</f>
        <v xml:space="preserve"> </v>
      </c>
      <c r="G31" s="28" t="str">
        <f>IFERROR(VLOOKUP(B31,科目内容一覧!$C$23:$J$28,6,FALSE)," ")</f>
        <v xml:space="preserve"> </v>
      </c>
      <c r="H31" s="26" t="str">
        <f>IFERROR(VLOOKUP(B31,科目内容一覧!$C$23:$J$28,7,FALSE)," ")</f>
        <v xml:space="preserve"> </v>
      </c>
      <c r="I31" s="26" t="str">
        <f>IFERROR(VLOOKUP(B31,科目内容一覧!$C$23:$J$28,8,FALSE)," ")</f>
        <v xml:space="preserve"> </v>
      </c>
    </row>
    <row r="32" spans="1:10" ht="27.75" customHeight="1" x14ac:dyDescent="0.4">
      <c r="A32" s="66"/>
      <c r="B32" s="25"/>
      <c r="C32" s="26" t="str">
        <f>IFERROR(VLOOKUP(B32,科目内容一覧!$C$23:$J$28,2,FALSE)," ")</f>
        <v xml:space="preserve"> </v>
      </c>
      <c r="D32" s="26" t="str">
        <f>IFERROR(VLOOKUP(B32,科目内容一覧!$C$23:$J$28,3,FALSE)," ")</f>
        <v xml:space="preserve"> </v>
      </c>
      <c r="E32" s="26" t="str">
        <f>IFERROR(VLOOKUP(B32,科目内容一覧!$C$23:$J$28,4,FALSE)," ")</f>
        <v xml:space="preserve"> </v>
      </c>
      <c r="F32" s="30" t="str">
        <f>IFERROR(VLOOKUP(B32,科目内容一覧!$C$23:$J$28,5,FALSE)," ")</f>
        <v xml:space="preserve"> </v>
      </c>
      <c r="G32" s="28" t="str">
        <f>IFERROR(VLOOKUP(B32,科目内容一覧!$C$23:$J$28,6,FALSE)," ")</f>
        <v xml:space="preserve"> </v>
      </c>
      <c r="H32" s="26" t="str">
        <f>IFERROR(VLOOKUP(B32,科目内容一覧!$C$23:$J$28,7,FALSE)," ")</f>
        <v xml:space="preserve"> </v>
      </c>
      <c r="I32" s="26" t="str">
        <f>IFERROR(VLOOKUP(B32,科目内容一覧!$C$23:$J$28,8,FALSE)," ")</f>
        <v xml:space="preserve"> </v>
      </c>
    </row>
    <row r="33" spans="1:10" ht="27.75" customHeight="1" x14ac:dyDescent="0.4">
      <c r="A33" s="64"/>
      <c r="B33" s="25"/>
      <c r="C33" s="26" t="str">
        <f>IFERROR(VLOOKUP(B33,科目内容一覧!$C$23:$J$28,2,FALSE)," ")</f>
        <v xml:space="preserve"> </v>
      </c>
      <c r="D33" s="26" t="str">
        <f>IFERROR(VLOOKUP(B33,科目内容一覧!$C$23:$J$28,3,FALSE)," ")</f>
        <v xml:space="preserve"> </v>
      </c>
      <c r="E33" s="26" t="str">
        <f>IFERROR(VLOOKUP(B33,科目内容一覧!$C$23:$J$28,4,FALSE)," ")</f>
        <v xml:space="preserve"> </v>
      </c>
      <c r="F33" s="30" t="str">
        <f>IFERROR(VLOOKUP(B33,科目内容一覧!$C$23:$J$28,5,FALSE)," ")</f>
        <v xml:space="preserve"> </v>
      </c>
      <c r="G33" s="28" t="str">
        <f>IFERROR(VLOOKUP(B33,科目内容一覧!$C$23:$J$28,6,FALSE)," ")</f>
        <v xml:space="preserve"> </v>
      </c>
      <c r="H33" s="26" t="str">
        <f>IFERROR(VLOOKUP(B33,科目内容一覧!$C$23:$J$28,7,FALSE)," ")</f>
        <v xml:space="preserve"> </v>
      </c>
      <c r="I33" s="26" t="str">
        <f>IFERROR(VLOOKUP(B33,科目内容一覧!$C$23:$J$28,8,FALSE)," ")</f>
        <v xml:space="preserve"> </v>
      </c>
    </row>
    <row r="34" spans="1:10" ht="27.75" customHeight="1" x14ac:dyDescent="0.4">
      <c r="A34" s="64"/>
      <c r="B34" s="25"/>
      <c r="C34" s="26" t="str">
        <f>IFERROR(VLOOKUP(B34,科目内容一覧!$C$23:$J$28,2,FALSE)," ")</f>
        <v xml:space="preserve"> </v>
      </c>
      <c r="D34" s="26" t="str">
        <f>IFERROR(VLOOKUP(B34,科目内容一覧!$C$23:$J$28,3,FALSE)," ")</f>
        <v xml:space="preserve"> </v>
      </c>
      <c r="E34" s="26" t="str">
        <f>IFERROR(VLOOKUP(B34,科目内容一覧!$C$23:$J$28,4,FALSE)," ")</f>
        <v xml:space="preserve"> </v>
      </c>
      <c r="F34" s="30" t="str">
        <f>IFERROR(VLOOKUP(B34,科目内容一覧!$C$23:$J$28,5,FALSE)," ")</f>
        <v xml:space="preserve"> </v>
      </c>
      <c r="G34" s="28" t="str">
        <f>IFERROR(VLOOKUP(B34,科目内容一覧!$C$23:$J$28,6,FALSE)," ")</f>
        <v xml:space="preserve"> </v>
      </c>
      <c r="H34" s="26" t="str">
        <f>IFERROR(VLOOKUP(B34,科目内容一覧!$C$23:$J$28,7,FALSE)," ")</f>
        <v xml:space="preserve"> </v>
      </c>
      <c r="I34" s="26" t="str">
        <f>IFERROR(VLOOKUP(B34,科目内容一覧!$C$23:$J$28,8,FALSE)," ")</f>
        <v xml:space="preserve"> </v>
      </c>
      <c r="J34" s="19" t="s">
        <v>17</v>
      </c>
    </row>
    <row r="35" spans="1:10" ht="27.75" customHeight="1" x14ac:dyDescent="0.4">
      <c r="A35" s="65"/>
      <c r="B35" s="25"/>
      <c r="C35" s="26" t="str">
        <f>IFERROR(VLOOKUP(B35,科目内容一覧!$C$23:$J$28,2,FALSE)," ")</f>
        <v xml:space="preserve"> </v>
      </c>
      <c r="D35" s="26" t="str">
        <f>IFERROR(VLOOKUP(B35,科目内容一覧!$C$23:$J$28,3,FALSE)," ")</f>
        <v xml:space="preserve"> </v>
      </c>
      <c r="E35" s="26" t="str">
        <f>IFERROR(VLOOKUP(B35,科目内容一覧!$C$23:$J$28,4,FALSE)," ")</f>
        <v xml:space="preserve"> </v>
      </c>
      <c r="F35" s="30" t="str">
        <f>IFERROR(VLOOKUP(B35,科目内容一覧!$C$23:$J$28,5,FALSE)," ")</f>
        <v xml:space="preserve"> </v>
      </c>
      <c r="G35" s="28" t="str">
        <f>IFERROR(VLOOKUP(B35,科目内容一覧!$C$23:$J$28,6,FALSE)," ")</f>
        <v xml:space="preserve"> </v>
      </c>
      <c r="H35" s="26" t="str">
        <f>IFERROR(VLOOKUP(B35,科目内容一覧!$C$23:$J$28,7,FALSE)," ")</f>
        <v xml:space="preserve"> </v>
      </c>
      <c r="I35" s="26" t="str">
        <f>IFERROR(VLOOKUP(B35,科目内容一覧!$C$23:$J$28,8,FALSE)," ")</f>
        <v xml:space="preserve"> </v>
      </c>
      <c r="J35" s="26">
        <f>SUM(H30:I35)</f>
        <v>0</v>
      </c>
    </row>
    <row r="36" spans="1:10" ht="27.75" customHeight="1" x14ac:dyDescent="0.4">
      <c r="A36" s="63" t="s">
        <v>33</v>
      </c>
      <c r="B36" s="25"/>
      <c r="C36" s="26" t="str">
        <f>IFERROR(VLOOKUP(B36,科目内容一覧!$C$29:$J$44,2,FALSE)," ")</f>
        <v xml:space="preserve"> </v>
      </c>
      <c r="D36" s="26" t="str">
        <f>IFERROR(VLOOKUP(B36,科目内容一覧!$C$29:$J$44,3,FALSE)," ")</f>
        <v xml:space="preserve"> </v>
      </c>
      <c r="E36" s="26" t="str">
        <f>IFERROR(VLOOKUP(B36,科目内容一覧!$C$29:$J$44,4,FALSE)," ")</f>
        <v xml:space="preserve"> </v>
      </c>
      <c r="F36" s="30" t="str">
        <f>IFERROR(VLOOKUP(B36,科目内容一覧!$C$29:$J$44,5,FALSE)," ")</f>
        <v xml:space="preserve"> </v>
      </c>
      <c r="G36" s="28" t="str">
        <f>IFERROR(VLOOKUP(B36,科目内容一覧!$C$29:$J$44,6,FALSE)," ")</f>
        <v xml:space="preserve"> </v>
      </c>
      <c r="H36" s="26" t="str">
        <f>IFERROR(VLOOKUP(B36,科目内容一覧!$C$29:$J$44,7,FALSE)," ")</f>
        <v xml:space="preserve"> </v>
      </c>
      <c r="I36" s="26" t="str">
        <f>IFERROR(VLOOKUP(B36,科目内容一覧!$C$29:$J$44,8,FALSE)," ")</f>
        <v xml:space="preserve"> </v>
      </c>
    </row>
    <row r="37" spans="1:10" ht="27.75" customHeight="1" x14ac:dyDescent="0.4">
      <c r="A37" s="66"/>
      <c r="B37" s="25"/>
      <c r="C37" s="26" t="str">
        <f>IFERROR(VLOOKUP(B37,科目内容一覧!$C$29:$J$44,2,FALSE)," ")</f>
        <v xml:space="preserve"> </v>
      </c>
      <c r="D37" s="26" t="str">
        <f>IFERROR(VLOOKUP(B37,科目内容一覧!$C$29:$J$44,3,FALSE)," ")</f>
        <v xml:space="preserve"> </v>
      </c>
      <c r="E37" s="26" t="str">
        <f>IFERROR(VLOOKUP(B37,科目内容一覧!$C$29:$J$44,4,FALSE)," ")</f>
        <v xml:space="preserve"> </v>
      </c>
      <c r="F37" s="30" t="str">
        <f>IFERROR(VLOOKUP(B37,科目内容一覧!$C$29:$J$44,5,FALSE)," ")</f>
        <v xml:space="preserve"> </v>
      </c>
      <c r="G37" s="28" t="str">
        <f>IFERROR(VLOOKUP(B37,科目内容一覧!$C$29:$J$44,6,FALSE)," ")</f>
        <v xml:space="preserve"> </v>
      </c>
      <c r="H37" s="26" t="str">
        <f>IFERROR(VLOOKUP(B37,科目内容一覧!$C$29:$J$44,7,FALSE)," ")</f>
        <v xml:space="preserve"> </v>
      </c>
      <c r="I37" s="26" t="str">
        <f>IFERROR(VLOOKUP(B37,科目内容一覧!$C$29:$J$44,8,FALSE)," ")</f>
        <v xml:space="preserve"> </v>
      </c>
    </row>
    <row r="38" spans="1:10" ht="27.75" customHeight="1" x14ac:dyDescent="0.4">
      <c r="A38" s="66"/>
      <c r="B38" s="25"/>
      <c r="C38" s="26" t="str">
        <f>IFERROR(VLOOKUP(B38,科目内容一覧!$C$29:$J$44,2,FALSE)," ")</f>
        <v xml:space="preserve"> </v>
      </c>
      <c r="D38" s="26" t="str">
        <f>IFERROR(VLOOKUP(B38,科目内容一覧!$C$29:$J$44,3,FALSE)," ")</f>
        <v xml:space="preserve"> </v>
      </c>
      <c r="E38" s="26" t="str">
        <f>IFERROR(VLOOKUP(B38,科目内容一覧!$C$29:$J$44,4,FALSE)," ")</f>
        <v xml:space="preserve"> </v>
      </c>
      <c r="F38" s="30" t="str">
        <f>IFERROR(VLOOKUP(B38,科目内容一覧!$C$29:$J$44,5,FALSE)," ")</f>
        <v xml:space="preserve"> </v>
      </c>
      <c r="G38" s="28" t="str">
        <f>IFERROR(VLOOKUP(B38,科目内容一覧!$C$29:$J$44,6,FALSE)," ")</f>
        <v xml:space="preserve"> </v>
      </c>
      <c r="H38" s="26" t="str">
        <f>IFERROR(VLOOKUP(B38,科目内容一覧!$C$29:$J$44,7,FALSE)," ")</f>
        <v xml:space="preserve"> </v>
      </c>
      <c r="I38" s="26" t="str">
        <f>IFERROR(VLOOKUP(B38,科目内容一覧!$C$29:$J$44,8,FALSE)," ")</f>
        <v xml:space="preserve"> </v>
      </c>
    </row>
    <row r="39" spans="1:10" ht="27.75" customHeight="1" x14ac:dyDescent="0.4">
      <c r="A39" s="64"/>
      <c r="B39" s="25"/>
      <c r="C39" s="26" t="str">
        <f>IFERROR(VLOOKUP(B39,科目内容一覧!$C$29:$J$44,2,FALSE)," ")</f>
        <v xml:space="preserve"> </v>
      </c>
      <c r="D39" s="26" t="str">
        <f>IFERROR(VLOOKUP(B39,科目内容一覧!$C$29:$J$44,3,FALSE)," ")</f>
        <v xml:space="preserve"> </v>
      </c>
      <c r="E39" s="26" t="str">
        <f>IFERROR(VLOOKUP(B39,科目内容一覧!$C$29:$J$44,4,FALSE)," ")</f>
        <v xml:space="preserve"> </v>
      </c>
      <c r="F39" s="30" t="str">
        <f>IFERROR(VLOOKUP(B39,科目内容一覧!$C$29:$J$44,5,FALSE)," ")</f>
        <v xml:space="preserve"> </v>
      </c>
      <c r="G39" s="28" t="str">
        <f>IFERROR(VLOOKUP(B39,科目内容一覧!$C$29:$J$44,6,FALSE)," ")</f>
        <v xml:space="preserve"> </v>
      </c>
      <c r="H39" s="26" t="str">
        <f>IFERROR(VLOOKUP(B39,科目内容一覧!$C$29:$J$44,7,FALSE)," ")</f>
        <v xml:space="preserve"> </v>
      </c>
      <c r="I39" s="26" t="str">
        <f>IFERROR(VLOOKUP(B39,科目内容一覧!$C$29:$J$44,8,FALSE)," ")</f>
        <v xml:space="preserve"> </v>
      </c>
    </row>
    <row r="40" spans="1:10" ht="27.75" customHeight="1" x14ac:dyDescent="0.4">
      <c r="A40" s="64"/>
      <c r="B40" s="25"/>
      <c r="C40" s="26" t="str">
        <f>IFERROR(VLOOKUP(B40,科目内容一覧!$C$29:$J$44,2,FALSE)," ")</f>
        <v xml:space="preserve"> </v>
      </c>
      <c r="D40" s="26" t="str">
        <f>IFERROR(VLOOKUP(B40,科目内容一覧!$C$29:$J$44,3,FALSE)," ")</f>
        <v xml:space="preserve"> </v>
      </c>
      <c r="E40" s="26" t="str">
        <f>IFERROR(VLOOKUP(B40,科目内容一覧!$C$29:$J$44,4,FALSE)," ")</f>
        <v xml:space="preserve"> </v>
      </c>
      <c r="F40" s="30" t="str">
        <f>IFERROR(VLOOKUP(B40,科目内容一覧!$C$29:$J$44,5,FALSE)," ")</f>
        <v xml:space="preserve"> </v>
      </c>
      <c r="G40" s="28" t="str">
        <f>IFERROR(VLOOKUP(B40,科目内容一覧!$C$29:$J$44,6,FALSE)," ")</f>
        <v xml:space="preserve"> </v>
      </c>
      <c r="H40" s="26" t="str">
        <f>IFERROR(VLOOKUP(B40,科目内容一覧!$C$29:$J$44,7,FALSE)," ")</f>
        <v xml:space="preserve"> </v>
      </c>
      <c r="I40" s="26" t="str">
        <f>IFERROR(VLOOKUP(B40,科目内容一覧!$C$29:$J$44,8,FALSE)," ")</f>
        <v xml:space="preserve"> </v>
      </c>
      <c r="J40" s="19" t="s">
        <v>18</v>
      </c>
    </row>
    <row r="41" spans="1:10" ht="27.75" customHeight="1" x14ac:dyDescent="0.4">
      <c r="A41" s="65"/>
      <c r="B41" s="25"/>
      <c r="C41" s="26" t="str">
        <f>IFERROR(VLOOKUP(B41,科目内容一覧!$C$29:$J$44,2,FALSE)," ")</f>
        <v xml:space="preserve"> </v>
      </c>
      <c r="D41" s="26" t="str">
        <f>IFERROR(VLOOKUP(B41,科目内容一覧!$C$29:$J$44,3,FALSE)," ")</f>
        <v xml:space="preserve"> </v>
      </c>
      <c r="E41" s="26" t="str">
        <f>IFERROR(VLOOKUP(B41,科目内容一覧!$C$29:$J$44,4,FALSE)," ")</f>
        <v xml:space="preserve"> </v>
      </c>
      <c r="F41" s="30" t="str">
        <f>IFERROR(VLOOKUP(B41,科目内容一覧!$C$29:$J$44,5,FALSE)," ")</f>
        <v xml:space="preserve"> </v>
      </c>
      <c r="G41" s="28" t="str">
        <f>IFERROR(VLOOKUP(B41,科目内容一覧!$C$29:$J$44,6,FALSE)," ")</f>
        <v xml:space="preserve"> </v>
      </c>
      <c r="H41" s="26" t="str">
        <f>IFERROR(VLOOKUP(B41,科目内容一覧!$C$29:$J$44,7,FALSE)," ")</f>
        <v xml:space="preserve"> </v>
      </c>
      <c r="I41" s="26" t="str">
        <f>IFERROR(VLOOKUP(B41,科目内容一覧!$C$29:$J$44,8,FALSE)," ")</f>
        <v xml:space="preserve"> </v>
      </c>
      <c r="J41" s="26">
        <f>SUM(H36:I41)</f>
        <v>0</v>
      </c>
    </row>
    <row r="42" spans="1:10" ht="27.75" customHeight="1" x14ac:dyDescent="0.4">
      <c r="A42" s="63" t="s">
        <v>34</v>
      </c>
      <c r="B42" s="25"/>
      <c r="C42" s="26" t="str">
        <f>IFERROR(VLOOKUP(B42,科目内容一覧!$C$45:$J$49,2,FALSE)," ")</f>
        <v xml:space="preserve"> </v>
      </c>
      <c r="D42" s="26" t="str">
        <f>IFERROR(VLOOKUP(B42,科目内容一覧!$C$45:$J$49,3,FALSE)," ")</f>
        <v xml:space="preserve"> </v>
      </c>
      <c r="E42" s="26" t="str">
        <f>IFERROR(VLOOKUP(B42,科目内容一覧!$C$45:$J$49,4,FALSE)," ")</f>
        <v xml:space="preserve"> </v>
      </c>
      <c r="F42" s="30" t="str">
        <f>IFERROR(VLOOKUP(B42,科目内容一覧!$C$45:$J$49,5,FALSE)," ")</f>
        <v xml:space="preserve"> </v>
      </c>
      <c r="G42" s="28" t="str">
        <f>IFERROR(VLOOKUP(B42,科目内容一覧!$C$45:$J$49,6,FALSE)," ")</f>
        <v xml:space="preserve"> </v>
      </c>
      <c r="H42" s="26" t="str">
        <f>IFERROR(VLOOKUP(B42,科目内容一覧!$C$45:$J$49,7,FALSE)," ")</f>
        <v xml:space="preserve"> </v>
      </c>
      <c r="I42" s="26" t="str">
        <f>IFERROR(VLOOKUP(B42,科目内容一覧!$C$45:$J$49,8,FALSE)," ")</f>
        <v xml:space="preserve"> </v>
      </c>
    </row>
    <row r="43" spans="1:10" ht="27.75" customHeight="1" x14ac:dyDescent="0.4">
      <c r="A43" s="66"/>
      <c r="B43" s="25"/>
      <c r="C43" s="26" t="str">
        <f>IFERROR(VLOOKUP(B43,科目内容一覧!$C$45:$J$49,2,FALSE)," ")</f>
        <v xml:space="preserve"> </v>
      </c>
      <c r="D43" s="26" t="str">
        <f>IFERROR(VLOOKUP(B43,科目内容一覧!$C$45:$J$49,3,FALSE)," ")</f>
        <v xml:space="preserve"> </v>
      </c>
      <c r="E43" s="26" t="str">
        <f>IFERROR(VLOOKUP(B43,科目内容一覧!$C$45:$J$49,4,FALSE)," ")</f>
        <v xml:space="preserve"> </v>
      </c>
      <c r="F43" s="30" t="str">
        <f>IFERROR(VLOOKUP(B43,科目内容一覧!$C$45:$J$49,5,FALSE)," ")</f>
        <v xml:space="preserve"> </v>
      </c>
      <c r="G43" s="28" t="str">
        <f>IFERROR(VLOOKUP(B43,科目内容一覧!$C$45:$J$49,6,FALSE)," ")</f>
        <v xml:space="preserve"> </v>
      </c>
      <c r="H43" s="26" t="str">
        <f>IFERROR(VLOOKUP(B43,科目内容一覧!$C$45:$J$49,7,FALSE)," ")</f>
        <v xml:space="preserve"> </v>
      </c>
      <c r="I43" s="26" t="str">
        <f>IFERROR(VLOOKUP(B43,科目内容一覧!$C$45:$J$49,8,FALSE)," ")</f>
        <v xml:space="preserve"> </v>
      </c>
    </row>
    <row r="44" spans="1:10" ht="27.75" customHeight="1" x14ac:dyDescent="0.4">
      <c r="A44" s="64"/>
      <c r="B44" s="25"/>
      <c r="C44" s="26" t="str">
        <f>IFERROR(VLOOKUP(B44,科目内容一覧!$C$45:$J$49,2,FALSE)," ")</f>
        <v xml:space="preserve"> </v>
      </c>
      <c r="D44" s="26" t="str">
        <f>IFERROR(VLOOKUP(B44,科目内容一覧!$C$45:$J$49,3,FALSE)," ")</f>
        <v xml:space="preserve"> </v>
      </c>
      <c r="E44" s="26" t="str">
        <f>IFERROR(VLOOKUP(B44,科目内容一覧!$C$45:$J$49,4,FALSE)," ")</f>
        <v xml:space="preserve"> </v>
      </c>
      <c r="F44" s="30" t="str">
        <f>IFERROR(VLOOKUP(B44,科目内容一覧!$C$45:$J$49,5,FALSE)," ")</f>
        <v xml:space="preserve"> </v>
      </c>
      <c r="G44" s="28" t="str">
        <f>IFERROR(VLOOKUP(B44,科目内容一覧!$C$45:$J$49,6,FALSE)," ")</f>
        <v xml:space="preserve"> </v>
      </c>
      <c r="H44" s="26" t="str">
        <f>IFERROR(VLOOKUP(B44,科目内容一覧!$C$45:$J$49,7,FALSE)," ")</f>
        <v xml:space="preserve"> </v>
      </c>
      <c r="I44" s="26" t="str">
        <f>IFERROR(VLOOKUP(B44,科目内容一覧!$C$45:$J$49,8,FALSE)," ")</f>
        <v xml:space="preserve"> </v>
      </c>
    </row>
    <row r="45" spans="1:10" ht="27.75" customHeight="1" x14ac:dyDescent="0.4">
      <c r="A45" s="64"/>
      <c r="B45" s="25"/>
      <c r="C45" s="26" t="str">
        <f>IFERROR(VLOOKUP(B45,科目内容一覧!$C$45:$J$49,2,FALSE)," ")</f>
        <v xml:space="preserve"> </v>
      </c>
      <c r="D45" s="26" t="str">
        <f>IFERROR(VLOOKUP(B45,科目内容一覧!$C$45:$J$49,3,FALSE)," ")</f>
        <v xml:space="preserve"> </v>
      </c>
      <c r="E45" s="26" t="str">
        <f>IFERROR(VLOOKUP(B45,科目内容一覧!$C$45:$J$49,4,FALSE)," ")</f>
        <v xml:space="preserve"> </v>
      </c>
      <c r="F45" s="30" t="str">
        <f>IFERROR(VLOOKUP(B45,科目内容一覧!$C$45:$J$49,5,FALSE)," ")</f>
        <v xml:space="preserve"> </v>
      </c>
      <c r="G45" s="28" t="str">
        <f>IFERROR(VLOOKUP(B45,科目内容一覧!$C$45:$J$49,6,FALSE)," ")</f>
        <v xml:space="preserve"> </v>
      </c>
      <c r="H45" s="26" t="str">
        <f>IFERROR(VLOOKUP(B45,科目内容一覧!$C$45:$J$49,7,FALSE)," ")</f>
        <v xml:space="preserve"> </v>
      </c>
      <c r="I45" s="26" t="str">
        <f>IFERROR(VLOOKUP(B45,科目内容一覧!$C$45:$J$49,8,FALSE)," ")</f>
        <v xml:space="preserve"> </v>
      </c>
      <c r="J45" s="19" t="s">
        <v>19</v>
      </c>
    </row>
    <row r="46" spans="1:10" ht="27.75" customHeight="1" x14ac:dyDescent="0.4">
      <c r="A46" s="65"/>
      <c r="B46" s="25"/>
      <c r="C46" s="26" t="str">
        <f>IFERROR(VLOOKUP(B46,科目内容一覧!$C$45:$J$49,2,FALSE)," ")</f>
        <v xml:space="preserve"> </v>
      </c>
      <c r="D46" s="26" t="str">
        <f>IFERROR(VLOOKUP(B46,科目内容一覧!$C$45:$J$49,3,FALSE)," ")</f>
        <v xml:space="preserve"> </v>
      </c>
      <c r="E46" s="26" t="str">
        <f>IFERROR(VLOOKUP(B46,科目内容一覧!$C$45:$J$49,4,FALSE)," ")</f>
        <v xml:space="preserve"> </v>
      </c>
      <c r="F46" s="30" t="str">
        <f>IFERROR(VLOOKUP(B46,科目内容一覧!$C$45:$J$49,5,FALSE)," ")</f>
        <v xml:space="preserve"> </v>
      </c>
      <c r="G46" s="28" t="str">
        <f>IFERROR(VLOOKUP(B46,科目内容一覧!$C$45:$J$49,6,FALSE)," ")</f>
        <v xml:space="preserve"> </v>
      </c>
      <c r="H46" s="26" t="str">
        <f>IFERROR(VLOOKUP(B46,科目内容一覧!$C$45:$J$49,7,FALSE)," ")</f>
        <v xml:space="preserve"> </v>
      </c>
      <c r="I46" s="26" t="str">
        <f>IFERROR(VLOOKUP(B46,科目内容一覧!$C$45:$J$49,8,FALSE)," ")</f>
        <v xml:space="preserve"> </v>
      </c>
      <c r="J46" s="26">
        <f>SUM(H42:I46)</f>
        <v>0</v>
      </c>
    </row>
    <row r="47" spans="1:10" ht="23.1" customHeight="1" x14ac:dyDescent="0.4">
      <c r="A47" s="32"/>
      <c r="B47" s="33" t="s">
        <v>14</v>
      </c>
      <c r="C47" s="55">
        <f>SUM(C24:C46)</f>
        <v>0</v>
      </c>
      <c r="D47" s="56"/>
      <c r="E47" s="19" t="s">
        <v>2</v>
      </c>
      <c r="F47" s="32"/>
      <c r="G47" s="33" t="s">
        <v>13</v>
      </c>
      <c r="H47" s="55">
        <f>SUM(H24:I46)</f>
        <v>0</v>
      </c>
      <c r="I47" s="56"/>
      <c r="J47" s="19" t="s">
        <v>2</v>
      </c>
    </row>
    <row r="48" spans="1:10" ht="13.5" customHeight="1" x14ac:dyDescent="0.4"/>
    <row r="49" spans="1:10" ht="23.1" customHeight="1" x14ac:dyDescent="0.4">
      <c r="A49" s="22" t="s">
        <v>20</v>
      </c>
    </row>
    <row r="50" spans="1:10" ht="23.1" customHeight="1" x14ac:dyDescent="0.4">
      <c r="A50" s="23" t="s">
        <v>0</v>
      </c>
      <c r="B50" s="23" t="s">
        <v>1</v>
      </c>
      <c r="C50" s="23" t="s">
        <v>2</v>
      </c>
      <c r="D50" s="23" t="s">
        <v>3</v>
      </c>
      <c r="E50" s="23" t="s">
        <v>4</v>
      </c>
      <c r="F50" s="23" t="s">
        <v>5</v>
      </c>
      <c r="G50" s="23" t="s">
        <v>6</v>
      </c>
      <c r="H50" s="23" t="s">
        <v>7</v>
      </c>
      <c r="I50" s="23" t="s">
        <v>8</v>
      </c>
    </row>
    <row r="51" spans="1:10" ht="23.1" customHeight="1" x14ac:dyDescent="0.4">
      <c r="A51" s="57" t="s">
        <v>35</v>
      </c>
      <c r="B51" s="25"/>
      <c r="C51" s="26" t="str">
        <f>IFERROR(VLOOKUP(B51,科目内容一覧!$C$50:$J$50,2,FALSE)," ")</f>
        <v xml:space="preserve"> </v>
      </c>
      <c r="D51" s="26" t="str">
        <f>IFERROR(VLOOKUP(B51,科目内容一覧!$C$50:$J$50,3,FALSE)," ")</f>
        <v xml:space="preserve"> </v>
      </c>
      <c r="E51" s="26" t="str">
        <f>IFERROR(VLOOKUP(B51,科目内容一覧!$C$50:$J$50,4,FALSE)," ")</f>
        <v xml:space="preserve"> </v>
      </c>
      <c r="F51" s="30" t="str">
        <f>IFERROR(VLOOKUP(B51,科目内容一覧!$C$50:$J$50,5,FALSE)," ")</f>
        <v xml:space="preserve"> </v>
      </c>
      <c r="G51" s="35"/>
      <c r="H51" s="26" t="str">
        <f>IFERROR(VLOOKUP(B51,科目内容一覧!$C$50:$J$50,7,FALSE)," ")</f>
        <v xml:space="preserve"> </v>
      </c>
      <c r="I51" s="26" t="str">
        <f>IFERROR(VLOOKUP(B51,科目内容一覧!$C$50:$J$50,8,FALSE)," ")</f>
        <v xml:space="preserve"> </v>
      </c>
    </row>
    <row r="52" spans="1:10" ht="23.1" customHeight="1" x14ac:dyDescent="0.4">
      <c r="A52" s="58"/>
      <c r="B52" s="36"/>
      <c r="C52" s="26"/>
      <c r="D52" s="26"/>
      <c r="E52" s="26"/>
      <c r="F52" s="34"/>
      <c r="G52" s="34"/>
      <c r="H52" s="26"/>
      <c r="I52" s="26"/>
      <c r="J52" s="19" t="s">
        <v>21</v>
      </c>
    </row>
    <row r="53" spans="1:10" ht="23.1" customHeight="1" x14ac:dyDescent="0.4">
      <c r="A53" s="59"/>
      <c r="B53" s="36"/>
      <c r="C53" s="26"/>
      <c r="D53" s="26"/>
      <c r="E53" s="26"/>
      <c r="F53" s="34"/>
      <c r="G53" s="34"/>
      <c r="H53" s="26"/>
      <c r="I53" s="26"/>
      <c r="J53" s="26">
        <f>SUM(H51:I51)</f>
        <v>0</v>
      </c>
    </row>
    <row r="54" spans="1:10" ht="23.1" customHeight="1" x14ac:dyDescent="0.4">
      <c r="B54" s="33" t="s">
        <v>14</v>
      </c>
      <c r="C54" s="55">
        <f>SUM(C51:C52)</f>
        <v>0</v>
      </c>
      <c r="D54" s="56"/>
      <c r="E54" s="19" t="s">
        <v>2</v>
      </c>
      <c r="F54" s="32"/>
      <c r="G54" s="33" t="s">
        <v>13</v>
      </c>
      <c r="H54" s="55">
        <f>SUM(H51:I52)</f>
        <v>0</v>
      </c>
      <c r="I54" s="56"/>
      <c r="J54" s="19" t="s">
        <v>2</v>
      </c>
    </row>
    <row r="55" spans="1:10" ht="23.1" customHeight="1" x14ac:dyDescent="0.4">
      <c r="B55" s="37" t="s">
        <v>22</v>
      </c>
      <c r="C55" s="55">
        <f>C54+C47+C20</f>
        <v>0</v>
      </c>
      <c r="D55" s="56"/>
      <c r="E55" s="19" t="s">
        <v>2</v>
      </c>
      <c r="F55" s="38"/>
      <c r="G55" s="37" t="s">
        <v>23</v>
      </c>
      <c r="H55" s="55">
        <f>H54+H47+H20</f>
        <v>0</v>
      </c>
      <c r="I55" s="56"/>
      <c r="J55" s="19" t="s">
        <v>2</v>
      </c>
    </row>
    <row r="57" spans="1:10" x14ac:dyDescent="0.4">
      <c r="G57" s="39" t="s">
        <v>25</v>
      </c>
    </row>
    <row r="58" spans="1:10" ht="35.25" customHeight="1" x14ac:dyDescent="0.15">
      <c r="A58" s="40" t="s" ph="1">
        <v>173</v>
      </c>
      <c r="B58" s="41" ph="1"/>
      <c r="C58" s="41" ph="1"/>
      <c r="D58" s="41" ph="1"/>
      <c r="E58" s="41" ph="1"/>
      <c r="F58" s="42" ph="1"/>
      <c r="G58" s="43" t="s">
        <v>24</v>
      </c>
      <c r="H58" s="44"/>
      <c r="I58" s="44"/>
      <c r="J58" s="45"/>
    </row>
    <row r="59" spans="1:10" ht="35.25" customHeight="1" x14ac:dyDescent="0.4">
      <c r="A59" s="49" t="s">
        <v>172</v>
      </c>
      <c r="B59" s="50"/>
      <c r="C59" s="50"/>
      <c r="D59" s="50"/>
      <c r="E59" s="50"/>
      <c r="F59" s="51"/>
      <c r="G59" s="46"/>
      <c r="H59" s="47"/>
      <c r="I59" s="47"/>
      <c r="J59" s="48"/>
    </row>
    <row r="60" spans="1:10" x14ac:dyDescent="0.4">
      <c r="A60" s="52" t="s">
        <v>26</v>
      </c>
      <c r="B60" s="53"/>
      <c r="C60" s="53"/>
      <c r="D60" s="53"/>
      <c r="E60" s="53"/>
      <c r="F60" s="53"/>
      <c r="G60" s="53"/>
      <c r="H60" s="53"/>
      <c r="I60" s="53"/>
      <c r="J60" s="54"/>
    </row>
  </sheetData>
  <sheetProtection algorithmName="SHA-512" hashValue="aZ06qyXID5F28llyCt46tIAGF8eqP+/Y+5BBb00le8LQXuSaSNp/8DAPbndmCiuttAQiqyO3HiCuwgozPAbBBQ==" saltValue="7OPJkt0ymJEMJOhDmMCtjA==" spinCount="100000" sheet="1" objects="1" scenarios="1"/>
  <mergeCells count="23">
    <mergeCell ref="C20:D20"/>
    <mergeCell ref="H20:I20"/>
    <mergeCell ref="F3:I3"/>
    <mergeCell ref="A5:A7"/>
    <mergeCell ref="A8:A13"/>
    <mergeCell ref="A14:A19"/>
    <mergeCell ref="F14:F19"/>
    <mergeCell ref="A24:A26"/>
    <mergeCell ref="A27:A29"/>
    <mergeCell ref="A30:A35"/>
    <mergeCell ref="A36:A41"/>
    <mergeCell ref="A42:A46"/>
    <mergeCell ref="A58:F58"/>
    <mergeCell ref="G58:J59"/>
    <mergeCell ref="A59:F59"/>
    <mergeCell ref="A60:J60"/>
    <mergeCell ref="H47:I47"/>
    <mergeCell ref="A51:A53"/>
    <mergeCell ref="C54:D54"/>
    <mergeCell ref="H54:I54"/>
    <mergeCell ref="C55:D55"/>
    <mergeCell ref="H55:I55"/>
    <mergeCell ref="C47:D47"/>
  </mergeCells>
  <phoneticPr fontId="1"/>
  <printOptions horizontalCentered="1"/>
  <pageMargins left="0.31496062992125984" right="0.23622047244094491" top="0" bottom="0" header="0.31496062992125984" footer="0.31496062992125984"/>
  <pageSetup paperSize="9" scale="54" orientation="portrait"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選択してください">
          <x14:formula1>
            <xm:f>科目内容一覧!$C$5:$C$6</xm:f>
          </x14:formula1>
          <xm:sqref>B5:B6</xm:sqref>
        </x14:dataValidation>
        <x14:dataValidation type="list" allowBlank="1" showInputMessage="1" showErrorMessage="1" prompt="選択してください">
          <x14:formula1>
            <xm:f>科目内容一覧!$C$13:$C$19</xm:f>
          </x14:formula1>
          <xm:sqref>B14:B19</xm:sqref>
        </x14:dataValidation>
        <x14:dataValidation type="list" allowBlank="1" showInputMessage="1" showErrorMessage="1" prompt="選択してください">
          <x14:formula1>
            <xm:f>科目内容一覧!$C$7:$C$12</xm:f>
          </x14:formula1>
          <xm:sqref>B8:B13</xm:sqref>
        </x14:dataValidation>
        <x14:dataValidation type="list" allowBlank="1" showInputMessage="1" showErrorMessage="1" prompt="選択してください">
          <x14:formula1>
            <xm:f>科目内容一覧!$C$20:$C$21</xm:f>
          </x14:formula1>
          <xm:sqref>B24:B25</xm:sqref>
        </x14:dataValidation>
        <x14:dataValidation type="list" allowBlank="1" showInputMessage="1" showErrorMessage="1" prompt="選択してください">
          <x14:formula1>
            <xm:f>科目内容一覧!$C$22</xm:f>
          </x14:formula1>
          <xm:sqref>B27</xm:sqref>
        </x14:dataValidation>
        <x14:dataValidation type="list" allowBlank="1" showInputMessage="1" showErrorMessage="1" prompt="選択してください">
          <x14:formula1>
            <xm:f>科目内容一覧!$C$23:$C$28</xm:f>
          </x14:formula1>
          <xm:sqref>B30:B35</xm:sqref>
        </x14:dataValidation>
        <x14:dataValidation type="list" allowBlank="1" showInputMessage="1" showErrorMessage="1" prompt="選択してください">
          <x14:formula1>
            <xm:f>科目内容一覧!$C$29:$C$44</xm:f>
          </x14:formula1>
          <xm:sqref>B36:B41</xm:sqref>
        </x14:dataValidation>
        <x14:dataValidation type="list" allowBlank="1" showInputMessage="1" showErrorMessage="1" prompt="選択してください">
          <x14:formula1>
            <xm:f>科目内容一覧!$C$45:$C$49</xm:f>
          </x14:formula1>
          <xm:sqref>B42:B46</xm:sqref>
        </x14:dataValidation>
        <x14:dataValidation type="list" allowBlank="1" showInputMessage="1" showErrorMessage="1" prompt="選択してください">
          <x14:formula1>
            <xm:f>科目内容一覧!$C$50</xm:f>
          </x14:formula1>
          <xm:sqref>B51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workbookViewId="0">
      <selection activeCell="Q12" sqref="Q12"/>
    </sheetView>
  </sheetViews>
  <sheetFormatPr defaultRowHeight="11.25" x14ac:dyDescent="0.4"/>
  <cols>
    <col min="1" max="1" width="2.5" style="4" customWidth="1"/>
    <col min="2" max="2" width="17.875" style="4" customWidth="1"/>
    <col min="3" max="3" width="1.625" style="82" hidden="1" customWidth="1"/>
    <col min="4" max="4" width="17.875" style="4" hidden="1" customWidth="1"/>
    <col min="5" max="8" width="4.25" style="4" hidden="1" customWidth="1"/>
    <col min="9" max="9" width="9" style="4" hidden="1" customWidth="1"/>
    <col min="10" max="10" width="2.875" style="4" hidden="1" customWidth="1"/>
    <col min="11" max="11" width="22.5" style="4" hidden="1" customWidth="1"/>
    <col min="12" max="12" width="5.75" style="82" hidden="1" customWidth="1"/>
    <col min="13" max="13" width="21.375" style="4" bestFit="1" customWidth="1"/>
    <col min="14" max="18" width="5.625" style="4" customWidth="1"/>
    <col min="19" max="19" width="5.125" style="4" customWidth="1"/>
    <col min="20" max="20" width="25.125" style="4" customWidth="1"/>
    <col min="21" max="21" width="19.375" style="4" customWidth="1"/>
    <col min="22" max="22" width="26.875" style="4" customWidth="1"/>
    <col min="23" max="256" width="9" style="4"/>
    <col min="257" max="257" width="2.5" style="4" customWidth="1"/>
    <col min="258" max="258" width="17.875" style="4" customWidth="1"/>
    <col min="259" max="268" width="0" style="4" hidden="1" customWidth="1"/>
    <col min="269" max="269" width="21.375" style="4" bestFit="1" customWidth="1"/>
    <col min="270" max="274" width="5.625" style="4" customWidth="1"/>
    <col min="275" max="275" width="5.125" style="4" customWidth="1"/>
    <col min="276" max="276" width="25.125" style="4" customWidth="1"/>
    <col min="277" max="277" width="19.375" style="4" customWidth="1"/>
    <col min="278" max="278" width="26.875" style="4" customWidth="1"/>
    <col min="279" max="512" width="9" style="4"/>
    <col min="513" max="513" width="2.5" style="4" customWidth="1"/>
    <col min="514" max="514" width="17.875" style="4" customWidth="1"/>
    <col min="515" max="524" width="0" style="4" hidden="1" customWidth="1"/>
    <col min="525" max="525" width="21.375" style="4" bestFit="1" customWidth="1"/>
    <col min="526" max="530" width="5.625" style="4" customWidth="1"/>
    <col min="531" max="531" width="5.125" style="4" customWidth="1"/>
    <col min="532" max="532" width="25.125" style="4" customWidth="1"/>
    <col min="533" max="533" width="19.375" style="4" customWidth="1"/>
    <col min="534" max="534" width="26.875" style="4" customWidth="1"/>
    <col min="535" max="768" width="9" style="4"/>
    <col min="769" max="769" width="2.5" style="4" customWidth="1"/>
    <col min="770" max="770" width="17.875" style="4" customWidth="1"/>
    <col min="771" max="780" width="0" style="4" hidden="1" customWidth="1"/>
    <col min="781" max="781" width="21.375" style="4" bestFit="1" customWidth="1"/>
    <col min="782" max="786" width="5.625" style="4" customWidth="1"/>
    <col min="787" max="787" width="5.125" style="4" customWidth="1"/>
    <col min="788" max="788" width="25.125" style="4" customWidth="1"/>
    <col min="789" max="789" width="19.375" style="4" customWidth="1"/>
    <col min="790" max="790" width="26.875" style="4" customWidth="1"/>
    <col min="791" max="1024" width="9" style="4"/>
    <col min="1025" max="1025" width="2.5" style="4" customWidth="1"/>
    <col min="1026" max="1026" width="17.875" style="4" customWidth="1"/>
    <col min="1027" max="1036" width="0" style="4" hidden="1" customWidth="1"/>
    <col min="1037" max="1037" width="21.375" style="4" bestFit="1" customWidth="1"/>
    <col min="1038" max="1042" width="5.625" style="4" customWidth="1"/>
    <col min="1043" max="1043" width="5.125" style="4" customWidth="1"/>
    <col min="1044" max="1044" width="25.125" style="4" customWidth="1"/>
    <col min="1045" max="1045" width="19.375" style="4" customWidth="1"/>
    <col min="1046" max="1046" width="26.875" style="4" customWidth="1"/>
    <col min="1047" max="1280" width="9" style="4"/>
    <col min="1281" max="1281" width="2.5" style="4" customWidth="1"/>
    <col min="1282" max="1282" width="17.875" style="4" customWidth="1"/>
    <col min="1283" max="1292" width="0" style="4" hidden="1" customWidth="1"/>
    <col min="1293" max="1293" width="21.375" style="4" bestFit="1" customWidth="1"/>
    <col min="1294" max="1298" width="5.625" style="4" customWidth="1"/>
    <col min="1299" max="1299" width="5.125" style="4" customWidth="1"/>
    <col min="1300" max="1300" width="25.125" style="4" customWidth="1"/>
    <col min="1301" max="1301" width="19.375" style="4" customWidth="1"/>
    <col min="1302" max="1302" width="26.875" style="4" customWidth="1"/>
    <col min="1303" max="1536" width="9" style="4"/>
    <col min="1537" max="1537" width="2.5" style="4" customWidth="1"/>
    <col min="1538" max="1538" width="17.875" style="4" customWidth="1"/>
    <col min="1539" max="1548" width="0" style="4" hidden="1" customWidth="1"/>
    <col min="1549" max="1549" width="21.375" style="4" bestFit="1" customWidth="1"/>
    <col min="1550" max="1554" width="5.625" style="4" customWidth="1"/>
    <col min="1555" max="1555" width="5.125" style="4" customWidth="1"/>
    <col min="1556" max="1556" width="25.125" style="4" customWidth="1"/>
    <col min="1557" max="1557" width="19.375" style="4" customWidth="1"/>
    <col min="1558" max="1558" width="26.875" style="4" customWidth="1"/>
    <col min="1559" max="1792" width="9" style="4"/>
    <col min="1793" max="1793" width="2.5" style="4" customWidth="1"/>
    <col min="1794" max="1794" width="17.875" style="4" customWidth="1"/>
    <col min="1795" max="1804" width="0" style="4" hidden="1" customWidth="1"/>
    <col min="1805" max="1805" width="21.375" style="4" bestFit="1" customWidth="1"/>
    <col min="1806" max="1810" width="5.625" style="4" customWidth="1"/>
    <col min="1811" max="1811" width="5.125" style="4" customWidth="1"/>
    <col min="1812" max="1812" width="25.125" style="4" customWidth="1"/>
    <col min="1813" max="1813" width="19.375" style="4" customWidth="1"/>
    <col min="1814" max="1814" width="26.875" style="4" customWidth="1"/>
    <col min="1815" max="2048" width="9" style="4"/>
    <col min="2049" max="2049" width="2.5" style="4" customWidth="1"/>
    <col min="2050" max="2050" width="17.875" style="4" customWidth="1"/>
    <col min="2051" max="2060" width="0" style="4" hidden="1" customWidth="1"/>
    <col min="2061" max="2061" width="21.375" style="4" bestFit="1" customWidth="1"/>
    <col min="2062" max="2066" width="5.625" style="4" customWidth="1"/>
    <col min="2067" max="2067" width="5.125" style="4" customWidth="1"/>
    <col min="2068" max="2068" width="25.125" style="4" customWidth="1"/>
    <col min="2069" max="2069" width="19.375" style="4" customWidth="1"/>
    <col min="2070" max="2070" width="26.875" style="4" customWidth="1"/>
    <col min="2071" max="2304" width="9" style="4"/>
    <col min="2305" max="2305" width="2.5" style="4" customWidth="1"/>
    <col min="2306" max="2306" width="17.875" style="4" customWidth="1"/>
    <col min="2307" max="2316" width="0" style="4" hidden="1" customWidth="1"/>
    <col min="2317" max="2317" width="21.375" style="4" bestFit="1" customWidth="1"/>
    <col min="2318" max="2322" width="5.625" style="4" customWidth="1"/>
    <col min="2323" max="2323" width="5.125" style="4" customWidth="1"/>
    <col min="2324" max="2324" width="25.125" style="4" customWidth="1"/>
    <col min="2325" max="2325" width="19.375" style="4" customWidth="1"/>
    <col min="2326" max="2326" width="26.875" style="4" customWidth="1"/>
    <col min="2327" max="2560" width="9" style="4"/>
    <col min="2561" max="2561" width="2.5" style="4" customWidth="1"/>
    <col min="2562" max="2562" width="17.875" style="4" customWidth="1"/>
    <col min="2563" max="2572" width="0" style="4" hidden="1" customWidth="1"/>
    <col min="2573" max="2573" width="21.375" style="4" bestFit="1" customWidth="1"/>
    <col min="2574" max="2578" width="5.625" style="4" customWidth="1"/>
    <col min="2579" max="2579" width="5.125" style="4" customWidth="1"/>
    <col min="2580" max="2580" width="25.125" style="4" customWidth="1"/>
    <col min="2581" max="2581" width="19.375" style="4" customWidth="1"/>
    <col min="2582" max="2582" width="26.875" style="4" customWidth="1"/>
    <col min="2583" max="2816" width="9" style="4"/>
    <col min="2817" max="2817" width="2.5" style="4" customWidth="1"/>
    <col min="2818" max="2818" width="17.875" style="4" customWidth="1"/>
    <col min="2819" max="2828" width="0" style="4" hidden="1" customWidth="1"/>
    <col min="2829" max="2829" width="21.375" style="4" bestFit="1" customWidth="1"/>
    <col min="2830" max="2834" width="5.625" style="4" customWidth="1"/>
    <col min="2835" max="2835" width="5.125" style="4" customWidth="1"/>
    <col min="2836" max="2836" width="25.125" style="4" customWidth="1"/>
    <col min="2837" max="2837" width="19.375" style="4" customWidth="1"/>
    <col min="2838" max="2838" width="26.875" style="4" customWidth="1"/>
    <col min="2839" max="3072" width="9" style="4"/>
    <col min="3073" max="3073" width="2.5" style="4" customWidth="1"/>
    <col min="3074" max="3074" width="17.875" style="4" customWidth="1"/>
    <col min="3075" max="3084" width="0" style="4" hidden="1" customWidth="1"/>
    <col min="3085" max="3085" width="21.375" style="4" bestFit="1" customWidth="1"/>
    <col min="3086" max="3090" width="5.625" style="4" customWidth="1"/>
    <col min="3091" max="3091" width="5.125" style="4" customWidth="1"/>
    <col min="3092" max="3092" width="25.125" style="4" customWidth="1"/>
    <col min="3093" max="3093" width="19.375" style="4" customWidth="1"/>
    <col min="3094" max="3094" width="26.875" style="4" customWidth="1"/>
    <col min="3095" max="3328" width="9" style="4"/>
    <col min="3329" max="3329" width="2.5" style="4" customWidth="1"/>
    <col min="3330" max="3330" width="17.875" style="4" customWidth="1"/>
    <col min="3331" max="3340" width="0" style="4" hidden="1" customWidth="1"/>
    <col min="3341" max="3341" width="21.375" style="4" bestFit="1" customWidth="1"/>
    <col min="3342" max="3346" width="5.625" style="4" customWidth="1"/>
    <col min="3347" max="3347" width="5.125" style="4" customWidth="1"/>
    <col min="3348" max="3348" width="25.125" style="4" customWidth="1"/>
    <col min="3349" max="3349" width="19.375" style="4" customWidth="1"/>
    <col min="3350" max="3350" width="26.875" style="4" customWidth="1"/>
    <col min="3351" max="3584" width="9" style="4"/>
    <col min="3585" max="3585" width="2.5" style="4" customWidth="1"/>
    <col min="3586" max="3586" width="17.875" style="4" customWidth="1"/>
    <col min="3587" max="3596" width="0" style="4" hidden="1" customWidth="1"/>
    <col min="3597" max="3597" width="21.375" style="4" bestFit="1" customWidth="1"/>
    <col min="3598" max="3602" width="5.625" style="4" customWidth="1"/>
    <col min="3603" max="3603" width="5.125" style="4" customWidth="1"/>
    <col min="3604" max="3604" width="25.125" style="4" customWidth="1"/>
    <col min="3605" max="3605" width="19.375" style="4" customWidth="1"/>
    <col min="3606" max="3606" width="26.875" style="4" customWidth="1"/>
    <col min="3607" max="3840" width="9" style="4"/>
    <col min="3841" max="3841" width="2.5" style="4" customWidth="1"/>
    <col min="3842" max="3842" width="17.875" style="4" customWidth="1"/>
    <col min="3843" max="3852" width="0" style="4" hidden="1" customWidth="1"/>
    <col min="3853" max="3853" width="21.375" style="4" bestFit="1" customWidth="1"/>
    <col min="3854" max="3858" width="5.625" style="4" customWidth="1"/>
    <col min="3859" max="3859" width="5.125" style="4" customWidth="1"/>
    <col min="3860" max="3860" width="25.125" style="4" customWidth="1"/>
    <col min="3861" max="3861" width="19.375" style="4" customWidth="1"/>
    <col min="3862" max="3862" width="26.875" style="4" customWidth="1"/>
    <col min="3863" max="4096" width="9" style="4"/>
    <col min="4097" max="4097" width="2.5" style="4" customWidth="1"/>
    <col min="4098" max="4098" width="17.875" style="4" customWidth="1"/>
    <col min="4099" max="4108" width="0" style="4" hidden="1" customWidth="1"/>
    <col min="4109" max="4109" width="21.375" style="4" bestFit="1" customWidth="1"/>
    <col min="4110" max="4114" width="5.625" style="4" customWidth="1"/>
    <col min="4115" max="4115" width="5.125" style="4" customWidth="1"/>
    <col min="4116" max="4116" width="25.125" style="4" customWidth="1"/>
    <col min="4117" max="4117" width="19.375" style="4" customWidth="1"/>
    <col min="4118" max="4118" width="26.875" style="4" customWidth="1"/>
    <col min="4119" max="4352" width="9" style="4"/>
    <col min="4353" max="4353" width="2.5" style="4" customWidth="1"/>
    <col min="4354" max="4354" width="17.875" style="4" customWidth="1"/>
    <col min="4355" max="4364" width="0" style="4" hidden="1" customWidth="1"/>
    <col min="4365" max="4365" width="21.375" style="4" bestFit="1" customWidth="1"/>
    <col min="4366" max="4370" width="5.625" style="4" customWidth="1"/>
    <col min="4371" max="4371" width="5.125" style="4" customWidth="1"/>
    <col min="4372" max="4372" width="25.125" style="4" customWidth="1"/>
    <col min="4373" max="4373" width="19.375" style="4" customWidth="1"/>
    <col min="4374" max="4374" width="26.875" style="4" customWidth="1"/>
    <col min="4375" max="4608" width="9" style="4"/>
    <col min="4609" max="4609" width="2.5" style="4" customWidth="1"/>
    <col min="4610" max="4610" width="17.875" style="4" customWidth="1"/>
    <col min="4611" max="4620" width="0" style="4" hidden="1" customWidth="1"/>
    <col min="4621" max="4621" width="21.375" style="4" bestFit="1" customWidth="1"/>
    <col min="4622" max="4626" width="5.625" style="4" customWidth="1"/>
    <col min="4627" max="4627" width="5.125" style="4" customWidth="1"/>
    <col min="4628" max="4628" width="25.125" style="4" customWidth="1"/>
    <col min="4629" max="4629" width="19.375" style="4" customWidth="1"/>
    <col min="4630" max="4630" width="26.875" style="4" customWidth="1"/>
    <col min="4631" max="4864" width="9" style="4"/>
    <col min="4865" max="4865" width="2.5" style="4" customWidth="1"/>
    <col min="4866" max="4866" width="17.875" style="4" customWidth="1"/>
    <col min="4867" max="4876" width="0" style="4" hidden="1" customWidth="1"/>
    <col min="4877" max="4877" width="21.375" style="4" bestFit="1" customWidth="1"/>
    <col min="4878" max="4882" width="5.625" style="4" customWidth="1"/>
    <col min="4883" max="4883" width="5.125" style="4" customWidth="1"/>
    <col min="4884" max="4884" width="25.125" style="4" customWidth="1"/>
    <col min="4885" max="4885" width="19.375" style="4" customWidth="1"/>
    <col min="4886" max="4886" width="26.875" style="4" customWidth="1"/>
    <col min="4887" max="5120" width="9" style="4"/>
    <col min="5121" max="5121" width="2.5" style="4" customWidth="1"/>
    <col min="5122" max="5122" width="17.875" style="4" customWidth="1"/>
    <col min="5123" max="5132" width="0" style="4" hidden="1" customWidth="1"/>
    <col min="5133" max="5133" width="21.375" style="4" bestFit="1" customWidth="1"/>
    <col min="5134" max="5138" width="5.625" style="4" customWidth="1"/>
    <col min="5139" max="5139" width="5.125" style="4" customWidth="1"/>
    <col min="5140" max="5140" width="25.125" style="4" customWidth="1"/>
    <col min="5141" max="5141" width="19.375" style="4" customWidth="1"/>
    <col min="5142" max="5142" width="26.875" style="4" customWidth="1"/>
    <col min="5143" max="5376" width="9" style="4"/>
    <col min="5377" max="5377" width="2.5" style="4" customWidth="1"/>
    <col min="5378" max="5378" width="17.875" style="4" customWidth="1"/>
    <col min="5379" max="5388" width="0" style="4" hidden="1" customWidth="1"/>
    <col min="5389" max="5389" width="21.375" style="4" bestFit="1" customWidth="1"/>
    <col min="5390" max="5394" width="5.625" style="4" customWidth="1"/>
    <col min="5395" max="5395" width="5.125" style="4" customWidth="1"/>
    <col min="5396" max="5396" width="25.125" style="4" customWidth="1"/>
    <col min="5397" max="5397" width="19.375" style="4" customWidth="1"/>
    <col min="5398" max="5398" width="26.875" style="4" customWidth="1"/>
    <col min="5399" max="5632" width="9" style="4"/>
    <col min="5633" max="5633" width="2.5" style="4" customWidth="1"/>
    <col min="5634" max="5634" width="17.875" style="4" customWidth="1"/>
    <col min="5635" max="5644" width="0" style="4" hidden="1" customWidth="1"/>
    <col min="5645" max="5645" width="21.375" style="4" bestFit="1" customWidth="1"/>
    <col min="5646" max="5650" width="5.625" style="4" customWidth="1"/>
    <col min="5651" max="5651" width="5.125" style="4" customWidth="1"/>
    <col min="5652" max="5652" width="25.125" style="4" customWidth="1"/>
    <col min="5653" max="5653" width="19.375" style="4" customWidth="1"/>
    <col min="5654" max="5654" width="26.875" style="4" customWidth="1"/>
    <col min="5655" max="5888" width="9" style="4"/>
    <col min="5889" max="5889" width="2.5" style="4" customWidth="1"/>
    <col min="5890" max="5890" width="17.875" style="4" customWidth="1"/>
    <col min="5891" max="5900" width="0" style="4" hidden="1" customWidth="1"/>
    <col min="5901" max="5901" width="21.375" style="4" bestFit="1" customWidth="1"/>
    <col min="5902" max="5906" width="5.625" style="4" customWidth="1"/>
    <col min="5907" max="5907" width="5.125" style="4" customWidth="1"/>
    <col min="5908" max="5908" width="25.125" style="4" customWidth="1"/>
    <col min="5909" max="5909" width="19.375" style="4" customWidth="1"/>
    <col min="5910" max="5910" width="26.875" style="4" customWidth="1"/>
    <col min="5911" max="6144" width="9" style="4"/>
    <col min="6145" max="6145" width="2.5" style="4" customWidth="1"/>
    <col min="6146" max="6146" width="17.875" style="4" customWidth="1"/>
    <col min="6147" max="6156" width="0" style="4" hidden="1" customWidth="1"/>
    <col min="6157" max="6157" width="21.375" style="4" bestFit="1" customWidth="1"/>
    <col min="6158" max="6162" width="5.625" style="4" customWidth="1"/>
    <col min="6163" max="6163" width="5.125" style="4" customWidth="1"/>
    <col min="6164" max="6164" width="25.125" style="4" customWidth="1"/>
    <col min="6165" max="6165" width="19.375" style="4" customWidth="1"/>
    <col min="6166" max="6166" width="26.875" style="4" customWidth="1"/>
    <col min="6167" max="6400" width="9" style="4"/>
    <col min="6401" max="6401" width="2.5" style="4" customWidth="1"/>
    <col min="6402" max="6402" width="17.875" style="4" customWidth="1"/>
    <col min="6403" max="6412" width="0" style="4" hidden="1" customWidth="1"/>
    <col min="6413" max="6413" width="21.375" style="4" bestFit="1" customWidth="1"/>
    <col min="6414" max="6418" width="5.625" style="4" customWidth="1"/>
    <col min="6419" max="6419" width="5.125" style="4" customWidth="1"/>
    <col min="6420" max="6420" width="25.125" style="4" customWidth="1"/>
    <col min="6421" max="6421" width="19.375" style="4" customWidth="1"/>
    <col min="6422" max="6422" width="26.875" style="4" customWidth="1"/>
    <col min="6423" max="6656" width="9" style="4"/>
    <col min="6657" max="6657" width="2.5" style="4" customWidth="1"/>
    <col min="6658" max="6658" width="17.875" style="4" customWidth="1"/>
    <col min="6659" max="6668" width="0" style="4" hidden="1" customWidth="1"/>
    <col min="6669" max="6669" width="21.375" style="4" bestFit="1" customWidth="1"/>
    <col min="6670" max="6674" width="5.625" style="4" customWidth="1"/>
    <col min="6675" max="6675" width="5.125" style="4" customWidth="1"/>
    <col min="6676" max="6676" width="25.125" style="4" customWidth="1"/>
    <col min="6677" max="6677" width="19.375" style="4" customWidth="1"/>
    <col min="6678" max="6678" width="26.875" style="4" customWidth="1"/>
    <col min="6679" max="6912" width="9" style="4"/>
    <col min="6913" max="6913" width="2.5" style="4" customWidth="1"/>
    <col min="6914" max="6914" width="17.875" style="4" customWidth="1"/>
    <col min="6915" max="6924" width="0" style="4" hidden="1" customWidth="1"/>
    <col min="6925" max="6925" width="21.375" style="4" bestFit="1" customWidth="1"/>
    <col min="6926" max="6930" width="5.625" style="4" customWidth="1"/>
    <col min="6931" max="6931" width="5.125" style="4" customWidth="1"/>
    <col min="6932" max="6932" width="25.125" style="4" customWidth="1"/>
    <col min="6933" max="6933" width="19.375" style="4" customWidth="1"/>
    <col min="6934" max="6934" width="26.875" style="4" customWidth="1"/>
    <col min="6935" max="7168" width="9" style="4"/>
    <col min="7169" max="7169" width="2.5" style="4" customWidth="1"/>
    <col min="7170" max="7170" width="17.875" style="4" customWidth="1"/>
    <col min="7171" max="7180" width="0" style="4" hidden="1" customWidth="1"/>
    <col min="7181" max="7181" width="21.375" style="4" bestFit="1" customWidth="1"/>
    <col min="7182" max="7186" width="5.625" style="4" customWidth="1"/>
    <col min="7187" max="7187" width="5.125" style="4" customWidth="1"/>
    <col min="7188" max="7188" width="25.125" style="4" customWidth="1"/>
    <col min="7189" max="7189" width="19.375" style="4" customWidth="1"/>
    <col min="7190" max="7190" width="26.875" style="4" customWidth="1"/>
    <col min="7191" max="7424" width="9" style="4"/>
    <col min="7425" max="7425" width="2.5" style="4" customWidth="1"/>
    <col min="7426" max="7426" width="17.875" style="4" customWidth="1"/>
    <col min="7427" max="7436" width="0" style="4" hidden="1" customWidth="1"/>
    <col min="7437" max="7437" width="21.375" style="4" bestFit="1" customWidth="1"/>
    <col min="7438" max="7442" width="5.625" style="4" customWidth="1"/>
    <col min="7443" max="7443" width="5.125" style="4" customWidth="1"/>
    <col min="7444" max="7444" width="25.125" style="4" customWidth="1"/>
    <col min="7445" max="7445" width="19.375" style="4" customWidth="1"/>
    <col min="7446" max="7446" width="26.875" style="4" customWidth="1"/>
    <col min="7447" max="7680" width="9" style="4"/>
    <col min="7681" max="7681" width="2.5" style="4" customWidth="1"/>
    <col min="7682" max="7682" width="17.875" style="4" customWidth="1"/>
    <col min="7683" max="7692" width="0" style="4" hidden="1" customWidth="1"/>
    <col min="7693" max="7693" width="21.375" style="4" bestFit="1" customWidth="1"/>
    <col min="7694" max="7698" width="5.625" style="4" customWidth="1"/>
    <col min="7699" max="7699" width="5.125" style="4" customWidth="1"/>
    <col min="7700" max="7700" width="25.125" style="4" customWidth="1"/>
    <col min="7701" max="7701" width="19.375" style="4" customWidth="1"/>
    <col min="7702" max="7702" width="26.875" style="4" customWidth="1"/>
    <col min="7703" max="7936" width="9" style="4"/>
    <col min="7937" max="7937" width="2.5" style="4" customWidth="1"/>
    <col min="7938" max="7938" width="17.875" style="4" customWidth="1"/>
    <col min="7939" max="7948" width="0" style="4" hidden="1" customWidth="1"/>
    <col min="7949" max="7949" width="21.375" style="4" bestFit="1" customWidth="1"/>
    <col min="7950" max="7954" width="5.625" style="4" customWidth="1"/>
    <col min="7955" max="7955" width="5.125" style="4" customWidth="1"/>
    <col min="7956" max="7956" width="25.125" style="4" customWidth="1"/>
    <col min="7957" max="7957" width="19.375" style="4" customWidth="1"/>
    <col min="7958" max="7958" width="26.875" style="4" customWidth="1"/>
    <col min="7959" max="8192" width="9" style="4"/>
    <col min="8193" max="8193" width="2.5" style="4" customWidth="1"/>
    <col min="8194" max="8194" width="17.875" style="4" customWidth="1"/>
    <col min="8195" max="8204" width="0" style="4" hidden="1" customWidth="1"/>
    <col min="8205" max="8205" width="21.375" style="4" bestFit="1" customWidth="1"/>
    <col min="8206" max="8210" width="5.625" style="4" customWidth="1"/>
    <col min="8211" max="8211" width="5.125" style="4" customWidth="1"/>
    <col min="8212" max="8212" width="25.125" style="4" customWidth="1"/>
    <col min="8213" max="8213" width="19.375" style="4" customWidth="1"/>
    <col min="8214" max="8214" width="26.875" style="4" customWidth="1"/>
    <col min="8215" max="8448" width="9" style="4"/>
    <col min="8449" max="8449" width="2.5" style="4" customWidth="1"/>
    <col min="8450" max="8450" width="17.875" style="4" customWidth="1"/>
    <col min="8451" max="8460" width="0" style="4" hidden="1" customWidth="1"/>
    <col min="8461" max="8461" width="21.375" style="4" bestFit="1" customWidth="1"/>
    <col min="8462" max="8466" width="5.625" style="4" customWidth="1"/>
    <col min="8467" max="8467" width="5.125" style="4" customWidth="1"/>
    <col min="8468" max="8468" width="25.125" style="4" customWidth="1"/>
    <col min="8469" max="8469" width="19.375" style="4" customWidth="1"/>
    <col min="8470" max="8470" width="26.875" style="4" customWidth="1"/>
    <col min="8471" max="8704" width="9" style="4"/>
    <col min="8705" max="8705" width="2.5" style="4" customWidth="1"/>
    <col min="8706" max="8706" width="17.875" style="4" customWidth="1"/>
    <col min="8707" max="8716" width="0" style="4" hidden="1" customWidth="1"/>
    <col min="8717" max="8717" width="21.375" style="4" bestFit="1" customWidth="1"/>
    <col min="8718" max="8722" width="5.625" style="4" customWidth="1"/>
    <col min="8723" max="8723" width="5.125" style="4" customWidth="1"/>
    <col min="8724" max="8724" width="25.125" style="4" customWidth="1"/>
    <col min="8725" max="8725" width="19.375" style="4" customWidth="1"/>
    <col min="8726" max="8726" width="26.875" style="4" customWidth="1"/>
    <col min="8727" max="8960" width="9" style="4"/>
    <col min="8961" max="8961" width="2.5" style="4" customWidth="1"/>
    <col min="8962" max="8962" width="17.875" style="4" customWidth="1"/>
    <col min="8963" max="8972" width="0" style="4" hidden="1" customWidth="1"/>
    <col min="8973" max="8973" width="21.375" style="4" bestFit="1" customWidth="1"/>
    <col min="8974" max="8978" width="5.625" style="4" customWidth="1"/>
    <col min="8979" max="8979" width="5.125" style="4" customWidth="1"/>
    <col min="8980" max="8980" width="25.125" style="4" customWidth="1"/>
    <col min="8981" max="8981" width="19.375" style="4" customWidth="1"/>
    <col min="8982" max="8982" width="26.875" style="4" customWidth="1"/>
    <col min="8983" max="9216" width="9" style="4"/>
    <col min="9217" max="9217" width="2.5" style="4" customWidth="1"/>
    <col min="9218" max="9218" width="17.875" style="4" customWidth="1"/>
    <col min="9219" max="9228" width="0" style="4" hidden="1" customWidth="1"/>
    <col min="9229" max="9229" width="21.375" style="4" bestFit="1" customWidth="1"/>
    <col min="9230" max="9234" width="5.625" style="4" customWidth="1"/>
    <col min="9235" max="9235" width="5.125" style="4" customWidth="1"/>
    <col min="9236" max="9236" width="25.125" style="4" customWidth="1"/>
    <col min="9237" max="9237" width="19.375" style="4" customWidth="1"/>
    <col min="9238" max="9238" width="26.875" style="4" customWidth="1"/>
    <col min="9239" max="9472" width="9" style="4"/>
    <col min="9473" max="9473" width="2.5" style="4" customWidth="1"/>
    <col min="9474" max="9474" width="17.875" style="4" customWidth="1"/>
    <col min="9475" max="9484" width="0" style="4" hidden="1" customWidth="1"/>
    <col min="9485" max="9485" width="21.375" style="4" bestFit="1" customWidth="1"/>
    <col min="9486" max="9490" width="5.625" style="4" customWidth="1"/>
    <col min="9491" max="9491" width="5.125" style="4" customWidth="1"/>
    <col min="9492" max="9492" width="25.125" style="4" customWidth="1"/>
    <col min="9493" max="9493" width="19.375" style="4" customWidth="1"/>
    <col min="9494" max="9494" width="26.875" style="4" customWidth="1"/>
    <col min="9495" max="9728" width="9" style="4"/>
    <col min="9729" max="9729" width="2.5" style="4" customWidth="1"/>
    <col min="9730" max="9730" width="17.875" style="4" customWidth="1"/>
    <col min="9731" max="9740" width="0" style="4" hidden="1" customWidth="1"/>
    <col min="9741" max="9741" width="21.375" style="4" bestFit="1" customWidth="1"/>
    <col min="9742" max="9746" width="5.625" style="4" customWidth="1"/>
    <col min="9747" max="9747" width="5.125" style="4" customWidth="1"/>
    <col min="9748" max="9748" width="25.125" style="4" customWidth="1"/>
    <col min="9749" max="9749" width="19.375" style="4" customWidth="1"/>
    <col min="9750" max="9750" width="26.875" style="4" customWidth="1"/>
    <col min="9751" max="9984" width="9" style="4"/>
    <col min="9985" max="9985" width="2.5" style="4" customWidth="1"/>
    <col min="9986" max="9986" width="17.875" style="4" customWidth="1"/>
    <col min="9987" max="9996" width="0" style="4" hidden="1" customWidth="1"/>
    <col min="9997" max="9997" width="21.375" style="4" bestFit="1" customWidth="1"/>
    <col min="9998" max="10002" width="5.625" style="4" customWidth="1"/>
    <col min="10003" max="10003" width="5.125" style="4" customWidth="1"/>
    <col min="10004" max="10004" width="25.125" style="4" customWidth="1"/>
    <col min="10005" max="10005" width="19.375" style="4" customWidth="1"/>
    <col min="10006" max="10006" width="26.875" style="4" customWidth="1"/>
    <col min="10007" max="10240" width="9" style="4"/>
    <col min="10241" max="10241" width="2.5" style="4" customWidth="1"/>
    <col min="10242" max="10242" width="17.875" style="4" customWidth="1"/>
    <col min="10243" max="10252" width="0" style="4" hidden="1" customWidth="1"/>
    <col min="10253" max="10253" width="21.375" style="4" bestFit="1" customWidth="1"/>
    <col min="10254" max="10258" width="5.625" style="4" customWidth="1"/>
    <col min="10259" max="10259" width="5.125" style="4" customWidth="1"/>
    <col min="10260" max="10260" width="25.125" style="4" customWidth="1"/>
    <col min="10261" max="10261" width="19.375" style="4" customWidth="1"/>
    <col min="10262" max="10262" width="26.875" style="4" customWidth="1"/>
    <col min="10263" max="10496" width="9" style="4"/>
    <col min="10497" max="10497" width="2.5" style="4" customWidth="1"/>
    <col min="10498" max="10498" width="17.875" style="4" customWidth="1"/>
    <col min="10499" max="10508" width="0" style="4" hidden="1" customWidth="1"/>
    <col min="10509" max="10509" width="21.375" style="4" bestFit="1" customWidth="1"/>
    <col min="10510" max="10514" width="5.625" style="4" customWidth="1"/>
    <col min="10515" max="10515" width="5.125" style="4" customWidth="1"/>
    <col min="10516" max="10516" width="25.125" style="4" customWidth="1"/>
    <col min="10517" max="10517" width="19.375" style="4" customWidth="1"/>
    <col min="10518" max="10518" width="26.875" style="4" customWidth="1"/>
    <col min="10519" max="10752" width="9" style="4"/>
    <col min="10753" max="10753" width="2.5" style="4" customWidth="1"/>
    <col min="10754" max="10754" width="17.875" style="4" customWidth="1"/>
    <col min="10755" max="10764" width="0" style="4" hidden="1" customWidth="1"/>
    <col min="10765" max="10765" width="21.375" style="4" bestFit="1" customWidth="1"/>
    <col min="10766" max="10770" width="5.625" style="4" customWidth="1"/>
    <col min="10771" max="10771" width="5.125" style="4" customWidth="1"/>
    <col min="10772" max="10772" width="25.125" style="4" customWidth="1"/>
    <col min="10773" max="10773" width="19.375" style="4" customWidth="1"/>
    <col min="10774" max="10774" width="26.875" style="4" customWidth="1"/>
    <col min="10775" max="11008" width="9" style="4"/>
    <col min="11009" max="11009" width="2.5" style="4" customWidth="1"/>
    <col min="11010" max="11010" width="17.875" style="4" customWidth="1"/>
    <col min="11011" max="11020" width="0" style="4" hidden="1" customWidth="1"/>
    <col min="11021" max="11021" width="21.375" style="4" bestFit="1" customWidth="1"/>
    <col min="11022" max="11026" width="5.625" style="4" customWidth="1"/>
    <col min="11027" max="11027" width="5.125" style="4" customWidth="1"/>
    <col min="11028" max="11028" width="25.125" style="4" customWidth="1"/>
    <col min="11029" max="11029" width="19.375" style="4" customWidth="1"/>
    <col min="11030" max="11030" width="26.875" style="4" customWidth="1"/>
    <col min="11031" max="11264" width="9" style="4"/>
    <col min="11265" max="11265" width="2.5" style="4" customWidth="1"/>
    <col min="11266" max="11266" width="17.875" style="4" customWidth="1"/>
    <col min="11267" max="11276" width="0" style="4" hidden="1" customWidth="1"/>
    <col min="11277" max="11277" width="21.375" style="4" bestFit="1" customWidth="1"/>
    <col min="11278" max="11282" width="5.625" style="4" customWidth="1"/>
    <col min="11283" max="11283" width="5.125" style="4" customWidth="1"/>
    <col min="11284" max="11284" width="25.125" style="4" customWidth="1"/>
    <col min="11285" max="11285" width="19.375" style="4" customWidth="1"/>
    <col min="11286" max="11286" width="26.875" style="4" customWidth="1"/>
    <col min="11287" max="11520" width="9" style="4"/>
    <col min="11521" max="11521" width="2.5" style="4" customWidth="1"/>
    <col min="11522" max="11522" width="17.875" style="4" customWidth="1"/>
    <col min="11523" max="11532" width="0" style="4" hidden="1" customWidth="1"/>
    <col min="11533" max="11533" width="21.375" style="4" bestFit="1" customWidth="1"/>
    <col min="11534" max="11538" width="5.625" style="4" customWidth="1"/>
    <col min="11539" max="11539" width="5.125" style="4" customWidth="1"/>
    <col min="11540" max="11540" width="25.125" style="4" customWidth="1"/>
    <col min="11541" max="11541" width="19.375" style="4" customWidth="1"/>
    <col min="11542" max="11542" width="26.875" style="4" customWidth="1"/>
    <col min="11543" max="11776" width="9" style="4"/>
    <col min="11777" max="11777" width="2.5" style="4" customWidth="1"/>
    <col min="11778" max="11778" width="17.875" style="4" customWidth="1"/>
    <col min="11779" max="11788" width="0" style="4" hidden="1" customWidth="1"/>
    <col min="11789" max="11789" width="21.375" style="4" bestFit="1" customWidth="1"/>
    <col min="11790" max="11794" width="5.625" style="4" customWidth="1"/>
    <col min="11795" max="11795" width="5.125" style="4" customWidth="1"/>
    <col min="11796" max="11796" width="25.125" style="4" customWidth="1"/>
    <col min="11797" max="11797" width="19.375" style="4" customWidth="1"/>
    <col min="11798" max="11798" width="26.875" style="4" customWidth="1"/>
    <col min="11799" max="12032" width="9" style="4"/>
    <col min="12033" max="12033" width="2.5" style="4" customWidth="1"/>
    <col min="12034" max="12034" width="17.875" style="4" customWidth="1"/>
    <col min="12035" max="12044" width="0" style="4" hidden="1" customWidth="1"/>
    <col min="12045" max="12045" width="21.375" style="4" bestFit="1" customWidth="1"/>
    <col min="12046" max="12050" width="5.625" style="4" customWidth="1"/>
    <col min="12051" max="12051" width="5.125" style="4" customWidth="1"/>
    <col min="12052" max="12052" width="25.125" style="4" customWidth="1"/>
    <col min="12053" max="12053" width="19.375" style="4" customWidth="1"/>
    <col min="12054" max="12054" width="26.875" style="4" customWidth="1"/>
    <col min="12055" max="12288" width="9" style="4"/>
    <col min="12289" max="12289" width="2.5" style="4" customWidth="1"/>
    <col min="12290" max="12290" width="17.875" style="4" customWidth="1"/>
    <col min="12291" max="12300" width="0" style="4" hidden="1" customWidth="1"/>
    <col min="12301" max="12301" width="21.375" style="4" bestFit="1" customWidth="1"/>
    <col min="12302" max="12306" width="5.625" style="4" customWidth="1"/>
    <col min="12307" max="12307" width="5.125" style="4" customWidth="1"/>
    <col min="12308" max="12308" width="25.125" style="4" customWidth="1"/>
    <col min="12309" max="12309" width="19.375" style="4" customWidth="1"/>
    <col min="12310" max="12310" width="26.875" style="4" customWidth="1"/>
    <col min="12311" max="12544" width="9" style="4"/>
    <col min="12545" max="12545" width="2.5" style="4" customWidth="1"/>
    <col min="12546" max="12546" width="17.875" style="4" customWidth="1"/>
    <col min="12547" max="12556" width="0" style="4" hidden="1" customWidth="1"/>
    <col min="12557" max="12557" width="21.375" style="4" bestFit="1" customWidth="1"/>
    <col min="12558" max="12562" width="5.625" style="4" customWidth="1"/>
    <col min="12563" max="12563" width="5.125" style="4" customWidth="1"/>
    <col min="12564" max="12564" width="25.125" style="4" customWidth="1"/>
    <col min="12565" max="12565" width="19.375" style="4" customWidth="1"/>
    <col min="12566" max="12566" width="26.875" style="4" customWidth="1"/>
    <col min="12567" max="12800" width="9" style="4"/>
    <col min="12801" max="12801" width="2.5" style="4" customWidth="1"/>
    <col min="12802" max="12802" width="17.875" style="4" customWidth="1"/>
    <col min="12803" max="12812" width="0" style="4" hidden="1" customWidth="1"/>
    <col min="12813" max="12813" width="21.375" style="4" bestFit="1" customWidth="1"/>
    <col min="12814" max="12818" width="5.625" style="4" customWidth="1"/>
    <col min="12819" max="12819" width="5.125" style="4" customWidth="1"/>
    <col min="12820" max="12820" width="25.125" style="4" customWidth="1"/>
    <col min="12821" max="12821" width="19.375" style="4" customWidth="1"/>
    <col min="12822" max="12822" width="26.875" style="4" customWidth="1"/>
    <col min="12823" max="13056" width="9" style="4"/>
    <col min="13057" max="13057" width="2.5" style="4" customWidth="1"/>
    <col min="13058" max="13058" width="17.875" style="4" customWidth="1"/>
    <col min="13059" max="13068" width="0" style="4" hidden="1" customWidth="1"/>
    <col min="13069" max="13069" width="21.375" style="4" bestFit="1" customWidth="1"/>
    <col min="13070" max="13074" width="5.625" style="4" customWidth="1"/>
    <col min="13075" max="13075" width="5.125" style="4" customWidth="1"/>
    <col min="13076" max="13076" width="25.125" style="4" customWidth="1"/>
    <col min="13077" max="13077" width="19.375" style="4" customWidth="1"/>
    <col min="13078" max="13078" width="26.875" style="4" customWidth="1"/>
    <col min="13079" max="13312" width="9" style="4"/>
    <col min="13313" max="13313" width="2.5" style="4" customWidth="1"/>
    <col min="13314" max="13314" width="17.875" style="4" customWidth="1"/>
    <col min="13315" max="13324" width="0" style="4" hidden="1" customWidth="1"/>
    <col min="13325" max="13325" width="21.375" style="4" bestFit="1" customWidth="1"/>
    <col min="13326" max="13330" width="5.625" style="4" customWidth="1"/>
    <col min="13331" max="13331" width="5.125" style="4" customWidth="1"/>
    <col min="13332" max="13332" width="25.125" style="4" customWidth="1"/>
    <col min="13333" max="13333" width="19.375" style="4" customWidth="1"/>
    <col min="13334" max="13334" width="26.875" style="4" customWidth="1"/>
    <col min="13335" max="13568" width="9" style="4"/>
    <col min="13569" max="13569" width="2.5" style="4" customWidth="1"/>
    <col min="13570" max="13570" width="17.875" style="4" customWidth="1"/>
    <col min="13571" max="13580" width="0" style="4" hidden="1" customWidth="1"/>
    <col min="13581" max="13581" width="21.375" style="4" bestFit="1" customWidth="1"/>
    <col min="13582" max="13586" width="5.625" style="4" customWidth="1"/>
    <col min="13587" max="13587" width="5.125" style="4" customWidth="1"/>
    <col min="13588" max="13588" width="25.125" style="4" customWidth="1"/>
    <col min="13589" max="13589" width="19.375" style="4" customWidth="1"/>
    <col min="13590" max="13590" width="26.875" style="4" customWidth="1"/>
    <col min="13591" max="13824" width="9" style="4"/>
    <col min="13825" max="13825" width="2.5" style="4" customWidth="1"/>
    <col min="13826" max="13826" width="17.875" style="4" customWidth="1"/>
    <col min="13827" max="13836" width="0" style="4" hidden="1" customWidth="1"/>
    <col min="13837" max="13837" width="21.375" style="4" bestFit="1" customWidth="1"/>
    <col min="13838" max="13842" width="5.625" style="4" customWidth="1"/>
    <col min="13843" max="13843" width="5.125" style="4" customWidth="1"/>
    <col min="13844" max="13844" width="25.125" style="4" customWidth="1"/>
    <col min="13845" max="13845" width="19.375" style="4" customWidth="1"/>
    <col min="13846" max="13846" width="26.875" style="4" customWidth="1"/>
    <col min="13847" max="14080" width="9" style="4"/>
    <col min="14081" max="14081" width="2.5" style="4" customWidth="1"/>
    <col min="14082" max="14082" width="17.875" style="4" customWidth="1"/>
    <col min="14083" max="14092" width="0" style="4" hidden="1" customWidth="1"/>
    <col min="14093" max="14093" width="21.375" style="4" bestFit="1" customWidth="1"/>
    <col min="14094" max="14098" width="5.625" style="4" customWidth="1"/>
    <col min="14099" max="14099" width="5.125" style="4" customWidth="1"/>
    <col min="14100" max="14100" width="25.125" style="4" customWidth="1"/>
    <col min="14101" max="14101" width="19.375" style="4" customWidth="1"/>
    <col min="14102" max="14102" width="26.875" style="4" customWidth="1"/>
    <col min="14103" max="14336" width="9" style="4"/>
    <col min="14337" max="14337" width="2.5" style="4" customWidth="1"/>
    <col min="14338" max="14338" width="17.875" style="4" customWidth="1"/>
    <col min="14339" max="14348" width="0" style="4" hidden="1" customWidth="1"/>
    <col min="14349" max="14349" width="21.375" style="4" bestFit="1" customWidth="1"/>
    <col min="14350" max="14354" width="5.625" style="4" customWidth="1"/>
    <col min="14355" max="14355" width="5.125" style="4" customWidth="1"/>
    <col min="14356" max="14356" width="25.125" style="4" customWidth="1"/>
    <col min="14357" max="14357" width="19.375" style="4" customWidth="1"/>
    <col min="14358" max="14358" width="26.875" style="4" customWidth="1"/>
    <col min="14359" max="14592" width="9" style="4"/>
    <col min="14593" max="14593" width="2.5" style="4" customWidth="1"/>
    <col min="14594" max="14594" width="17.875" style="4" customWidth="1"/>
    <col min="14595" max="14604" width="0" style="4" hidden="1" customWidth="1"/>
    <col min="14605" max="14605" width="21.375" style="4" bestFit="1" customWidth="1"/>
    <col min="14606" max="14610" width="5.625" style="4" customWidth="1"/>
    <col min="14611" max="14611" width="5.125" style="4" customWidth="1"/>
    <col min="14612" max="14612" width="25.125" style="4" customWidth="1"/>
    <col min="14613" max="14613" width="19.375" style="4" customWidth="1"/>
    <col min="14614" max="14614" width="26.875" style="4" customWidth="1"/>
    <col min="14615" max="14848" width="9" style="4"/>
    <col min="14849" max="14849" width="2.5" style="4" customWidth="1"/>
    <col min="14850" max="14850" width="17.875" style="4" customWidth="1"/>
    <col min="14851" max="14860" width="0" style="4" hidden="1" customWidth="1"/>
    <col min="14861" max="14861" width="21.375" style="4" bestFit="1" customWidth="1"/>
    <col min="14862" max="14866" width="5.625" style="4" customWidth="1"/>
    <col min="14867" max="14867" width="5.125" style="4" customWidth="1"/>
    <col min="14868" max="14868" width="25.125" style="4" customWidth="1"/>
    <col min="14869" max="14869" width="19.375" style="4" customWidth="1"/>
    <col min="14870" max="14870" width="26.875" style="4" customWidth="1"/>
    <col min="14871" max="15104" width="9" style="4"/>
    <col min="15105" max="15105" width="2.5" style="4" customWidth="1"/>
    <col min="15106" max="15106" width="17.875" style="4" customWidth="1"/>
    <col min="15107" max="15116" width="0" style="4" hidden="1" customWidth="1"/>
    <col min="15117" max="15117" width="21.375" style="4" bestFit="1" customWidth="1"/>
    <col min="15118" max="15122" width="5.625" style="4" customWidth="1"/>
    <col min="15123" max="15123" width="5.125" style="4" customWidth="1"/>
    <col min="15124" max="15124" width="25.125" style="4" customWidth="1"/>
    <col min="15125" max="15125" width="19.375" style="4" customWidth="1"/>
    <col min="15126" max="15126" width="26.875" style="4" customWidth="1"/>
    <col min="15127" max="15360" width="9" style="4"/>
    <col min="15361" max="15361" width="2.5" style="4" customWidth="1"/>
    <col min="15362" max="15362" width="17.875" style="4" customWidth="1"/>
    <col min="15363" max="15372" width="0" style="4" hidden="1" customWidth="1"/>
    <col min="15373" max="15373" width="21.375" style="4" bestFit="1" customWidth="1"/>
    <col min="15374" max="15378" width="5.625" style="4" customWidth="1"/>
    <col min="15379" max="15379" width="5.125" style="4" customWidth="1"/>
    <col min="15380" max="15380" width="25.125" style="4" customWidth="1"/>
    <col min="15381" max="15381" width="19.375" style="4" customWidth="1"/>
    <col min="15382" max="15382" width="26.875" style="4" customWidth="1"/>
    <col min="15383" max="15616" width="9" style="4"/>
    <col min="15617" max="15617" width="2.5" style="4" customWidth="1"/>
    <col min="15618" max="15618" width="17.875" style="4" customWidth="1"/>
    <col min="15619" max="15628" width="0" style="4" hidden="1" customWidth="1"/>
    <col min="15629" max="15629" width="21.375" style="4" bestFit="1" customWidth="1"/>
    <col min="15630" max="15634" width="5.625" style="4" customWidth="1"/>
    <col min="15635" max="15635" width="5.125" style="4" customWidth="1"/>
    <col min="15636" max="15636" width="25.125" style="4" customWidth="1"/>
    <col min="15637" max="15637" width="19.375" style="4" customWidth="1"/>
    <col min="15638" max="15638" width="26.875" style="4" customWidth="1"/>
    <col min="15639" max="15872" width="9" style="4"/>
    <col min="15873" max="15873" width="2.5" style="4" customWidth="1"/>
    <col min="15874" max="15874" width="17.875" style="4" customWidth="1"/>
    <col min="15875" max="15884" width="0" style="4" hidden="1" customWidth="1"/>
    <col min="15885" max="15885" width="21.375" style="4" bestFit="1" customWidth="1"/>
    <col min="15886" max="15890" width="5.625" style="4" customWidth="1"/>
    <col min="15891" max="15891" width="5.125" style="4" customWidth="1"/>
    <col min="15892" max="15892" width="25.125" style="4" customWidth="1"/>
    <col min="15893" max="15893" width="19.375" style="4" customWidth="1"/>
    <col min="15894" max="15894" width="26.875" style="4" customWidth="1"/>
    <col min="15895" max="16128" width="9" style="4"/>
    <col min="16129" max="16129" width="2.5" style="4" customWidth="1"/>
    <col min="16130" max="16130" width="17.875" style="4" customWidth="1"/>
    <col min="16131" max="16140" width="0" style="4" hidden="1" customWidth="1"/>
    <col min="16141" max="16141" width="21.375" style="4" bestFit="1" customWidth="1"/>
    <col min="16142" max="16146" width="5.625" style="4" customWidth="1"/>
    <col min="16147" max="16147" width="5.125" style="4" customWidth="1"/>
    <col min="16148" max="16148" width="25.125" style="4" customWidth="1"/>
    <col min="16149" max="16149" width="19.375" style="4" customWidth="1"/>
    <col min="16150" max="16150" width="26.875" style="4" customWidth="1"/>
    <col min="16151" max="16384" width="9" style="4"/>
  </cols>
  <sheetData>
    <row r="1" spans="1:22" x14ac:dyDescent="0.4">
      <c r="A1" s="1"/>
      <c r="B1" s="1"/>
      <c r="C1" s="2"/>
      <c r="D1" s="3"/>
    </row>
    <row r="2" spans="1:22" ht="5.25" customHeight="1" thickBot="1" x14ac:dyDescent="0.45">
      <c r="A2" s="1"/>
      <c r="B2" s="1"/>
      <c r="C2" s="2"/>
      <c r="D2" s="3"/>
      <c r="E2" s="1"/>
      <c r="F2" s="1"/>
      <c r="G2" s="1"/>
      <c r="H2" s="1"/>
      <c r="J2" s="1"/>
      <c r="K2" s="1"/>
      <c r="L2" s="2"/>
      <c r="M2" s="3"/>
      <c r="O2" s="5"/>
      <c r="P2" s="1"/>
      <c r="Q2" s="1"/>
      <c r="R2" s="1"/>
      <c r="S2" s="1"/>
      <c r="T2" s="1"/>
      <c r="U2" s="1"/>
      <c r="V2" s="3"/>
    </row>
    <row r="3" spans="1:22" ht="26.25" customHeight="1" x14ac:dyDescent="0.4">
      <c r="A3" s="83" t="s">
        <v>36</v>
      </c>
      <c r="B3" s="84"/>
      <c r="C3" s="85" t="s">
        <v>178</v>
      </c>
      <c r="D3" s="84" t="s">
        <v>179</v>
      </c>
      <c r="E3" s="84" t="s">
        <v>37</v>
      </c>
      <c r="F3" s="84"/>
      <c r="G3" s="84"/>
      <c r="H3" s="86"/>
      <c r="I3" s="1"/>
      <c r="J3" s="83" t="s">
        <v>36</v>
      </c>
      <c r="K3" s="84"/>
      <c r="L3" s="87" t="s">
        <v>180</v>
      </c>
      <c r="M3" s="88" t="s">
        <v>38</v>
      </c>
      <c r="N3" s="89" t="s">
        <v>37</v>
      </c>
      <c r="O3" s="89"/>
      <c r="P3" s="89"/>
      <c r="Q3" s="90"/>
      <c r="R3" s="91" t="s">
        <v>181</v>
      </c>
      <c r="S3" s="91" t="s">
        <v>39</v>
      </c>
      <c r="T3" s="92" t="s">
        <v>40</v>
      </c>
      <c r="U3" s="93" t="s">
        <v>182</v>
      </c>
      <c r="V3" s="94" t="s">
        <v>183</v>
      </c>
    </row>
    <row r="4" spans="1:22" ht="27.75" customHeight="1" thickBot="1" x14ac:dyDescent="0.45">
      <c r="A4" s="95"/>
      <c r="B4" s="96"/>
      <c r="C4" s="97"/>
      <c r="D4" s="96"/>
      <c r="E4" s="98" t="s">
        <v>42</v>
      </c>
      <c r="F4" s="98" t="s">
        <v>43</v>
      </c>
      <c r="G4" s="98" t="s">
        <v>184</v>
      </c>
      <c r="H4" s="99" t="s">
        <v>185</v>
      </c>
      <c r="I4" s="1"/>
      <c r="J4" s="95"/>
      <c r="K4" s="96"/>
      <c r="L4" s="100"/>
      <c r="M4" s="101"/>
      <c r="N4" s="98" t="s">
        <v>42</v>
      </c>
      <c r="O4" s="98" t="s">
        <v>43</v>
      </c>
      <c r="P4" s="98" t="s">
        <v>184</v>
      </c>
      <c r="Q4" s="102" t="s">
        <v>185</v>
      </c>
      <c r="R4" s="103"/>
      <c r="S4" s="104"/>
      <c r="T4" s="105"/>
      <c r="U4" s="106"/>
      <c r="V4" s="107" t="s">
        <v>186</v>
      </c>
    </row>
    <row r="5" spans="1:22" ht="12.75" customHeight="1" thickTop="1" x14ac:dyDescent="0.4">
      <c r="A5" s="108" t="s">
        <v>44</v>
      </c>
      <c r="B5" s="109"/>
      <c r="C5" s="110"/>
      <c r="D5" s="111"/>
      <c r="E5" s="112"/>
      <c r="F5" s="112"/>
      <c r="G5" s="113"/>
      <c r="H5" s="114"/>
      <c r="I5" s="1"/>
      <c r="J5" s="115" t="s">
        <v>44</v>
      </c>
      <c r="K5" s="116"/>
      <c r="L5" s="112"/>
      <c r="M5" s="116"/>
      <c r="N5" s="112"/>
      <c r="O5" s="112"/>
      <c r="P5" s="112"/>
      <c r="Q5" s="117"/>
      <c r="R5" s="117"/>
      <c r="S5" s="118"/>
      <c r="T5" s="118"/>
      <c r="U5" s="114"/>
      <c r="V5" s="119"/>
    </row>
    <row r="6" spans="1:22" ht="23.25" customHeight="1" x14ac:dyDescent="0.4">
      <c r="A6" s="120" t="s">
        <v>187</v>
      </c>
      <c r="B6" s="121" t="s">
        <v>45</v>
      </c>
      <c r="C6" s="122"/>
      <c r="D6" s="123" t="s">
        <v>46</v>
      </c>
      <c r="E6" s="124">
        <v>2</v>
      </c>
      <c r="F6" s="124"/>
      <c r="G6" s="6"/>
      <c r="H6" s="125"/>
      <c r="I6" s="1"/>
      <c r="J6" s="126" t="s">
        <v>188</v>
      </c>
      <c r="K6" s="6" t="s">
        <v>45</v>
      </c>
      <c r="L6" s="127" t="s">
        <v>189</v>
      </c>
      <c r="M6" s="128" t="s">
        <v>46</v>
      </c>
      <c r="N6" s="129">
        <v>2</v>
      </c>
      <c r="O6" s="129"/>
      <c r="P6" s="129"/>
      <c r="Q6" s="129"/>
      <c r="R6" s="129">
        <v>2015</v>
      </c>
      <c r="S6" s="129" t="s">
        <v>47</v>
      </c>
      <c r="T6" s="130" t="s">
        <v>48</v>
      </c>
      <c r="U6" s="131" t="s">
        <v>190</v>
      </c>
      <c r="V6" s="132" t="s">
        <v>191</v>
      </c>
    </row>
    <row r="7" spans="1:22" ht="23.25" customHeight="1" x14ac:dyDescent="0.4">
      <c r="A7" s="133"/>
      <c r="B7" s="134"/>
      <c r="C7" s="2"/>
      <c r="D7" s="135"/>
      <c r="E7" s="136"/>
      <c r="F7" s="136"/>
      <c r="G7" s="6"/>
      <c r="H7" s="125"/>
      <c r="I7" s="1"/>
      <c r="J7" s="126"/>
      <c r="K7" s="6"/>
      <c r="L7" s="137"/>
      <c r="M7" s="138"/>
      <c r="N7" s="138"/>
      <c r="O7" s="138"/>
      <c r="P7" s="138"/>
      <c r="Q7" s="138"/>
      <c r="R7" s="139"/>
      <c r="S7" s="138"/>
      <c r="T7" s="135" t="s">
        <v>192</v>
      </c>
      <c r="U7" s="140" t="s">
        <v>193</v>
      </c>
      <c r="V7" s="141"/>
    </row>
    <row r="8" spans="1:22" ht="30.75" customHeight="1" x14ac:dyDescent="0.4">
      <c r="A8" s="142"/>
      <c r="B8" s="143"/>
      <c r="C8" s="144"/>
      <c r="D8" s="145" t="s">
        <v>45</v>
      </c>
      <c r="E8" s="146">
        <v>2</v>
      </c>
      <c r="F8" s="145"/>
      <c r="G8" s="147">
        <f>SUM(E6:E8)</f>
        <v>4</v>
      </c>
      <c r="H8" s="125"/>
      <c r="I8" s="1"/>
      <c r="J8" s="148"/>
      <c r="K8" s="149"/>
      <c r="L8" s="147" t="s">
        <v>194</v>
      </c>
      <c r="M8" s="150" t="s">
        <v>45</v>
      </c>
      <c r="N8" s="151">
        <v>2</v>
      </c>
      <c r="O8" s="151"/>
      <c r="P8" s="151">
        <f>SUM(N6:N8)</f>
        <v>4</v>
      </c>
      <c r="Q8" s="152"/>
      <c r="R8" s="152">
        <v>2015</v>
      </c>
      <c r="S8" s="151" t="s">
        <v>47</v>
      </c>
      <c r="T8" s="153" t="s">
        <v>49</v>
      </c>
      <c r="U8" s="154" t="s">
        <v>195</v>
      </c>
      <c r="V8" s="155"/>
    </row>
    <row r="9" spans="1:22" ht="12.75" customHeight="1" x14ac:dyDescent="0.4">
      <c r="A9" s="156" t="s">
        <v>196</v>
      </c>
      <c r="B9" s="157" t="s">
        <v>197</v>
      </c>
      <c r="C9" s="2"/>
      <c r="D9" s="158" t="s">
        <v>198</v>
      </c>
      <c r="E9" s="159">
        <v>4</v>
      </c>
      <c r="F9" s="158"/>
      <c r="G9" s="2"/>
      <c r="H9" s="160"/>
      <c r="I9" s="1"/>
      <c r="J9" s="126" t="s">
        <v>199</v>
      </c>
      <c r="K9" s="6" t="s">
        <v>197</v>
      </c>
      <c r="L9" s="137"/>
      <c r="M9" s="161" t="s">
        <v>50</v>
      </c>
      <c r="N9" s="159">
        <v>2</v>
      </c>
      <c r="O9" s="159"/>
      <c r="P9" s="3"/>
      <c r="Q9" s="162"/>
      <c r="R9" s="162">
        <v>2015</v>
      </c>
      <c r="S9" s="159" t="s">
        <v>47</v>
      </c>
      <c r="T9" s="158" t="s">
        <v>51</v>
      </c>
      <c r="U9" s="163" t="s">
        <v>200</v>
      </c>
      <c r="V9" s="132" t="s">
        <v>201</v>
      </c>
    </row>
    <row r="10" spans="1:22" ht="12.75" customHeight="1" x14ac:dyDescent="0.4">
      <c r="A10" s="164"/>
      <c r="B10" s="157"/>
      <c r="C10" s="165"/>
      <c r="D10" s="166"/>
      <c r="E10" s="166"/>
      <c r="F10" s="166"/>
      <c r="G10" s="1"/>
      <c r="H10" s="160"/>
      <c r="I10" s="1"/>
      <c r="J10" s="126"/>
      <c r="K10" s="6"/>
      <c r="L10" s="167"/>
      <c r="M10" s="7" t="s">
        <v>52</v>
      </c>
      <c r="N10" s="168">
        <v>2</v>
      </c>
      <c r="O10" s="168"/>
      <c r="P10" s="169"/>
      <c r="Q10" s="169"/>
      <c r="R10" s="169">
        <v>2015</v>
      </c>
      <c r="S10" s="168" t="s">
        <v>47</v>
      </c>
      <c r="T10" s="170" t="s">
        <v>53</v>
      </c>
      <c r="U10" s="171" t="s">
        <v>202</v>
      </c>
      <c r="V10" s="172"/>
    </row>
    <row r="11" spans="1:22" ht="12.75" customHeight="1" x14ac:dyDescent="0.4">
      <c r="A11" s="164"/>
      <c r="B11" s="157"/>
      <c r="C11" s="165"/>
      <c r="D11" s="166"/>
      <c r="E11" s="166"/>
      <c r="F11" s="166"/>
      <c r="G11" s="1"/>
      <c r="H11" s="160"/>
      <c r="I11" s="1"/>
      <c r="J11" s="126"/>
      <c r="K11" s="6"/>
      <c r="L11" s="167"/>
      <c r="M11" s="7" t="s">
        <v>54</v>
      </c>
      <c r="N11" s="168">
        <v>2</v>
      </c>
      <c r="O11" s="168"/>
      <c r="P11" s="169"/>
      <c r="Q11" s="169"/>
      <c r="R11" s="169">
        <v>2016</v>
      </c>
      <c r="S11" s="168" t="s">
        <v>47</v>
      </c>
      <c r="T11" s="170" t="s">
        <v>55</v>
      </c>
      <c r="U11" s="171" t="s">
        <v>203</v>
      </c>
      <c r="V11" s="172"/>
    </row>
    <row r="12" spans="1:22" ht="50.25" customHeight="1" x14ac:dyDescent="0.4">
      <c r="A12" s="164"/>
      <c r="B12" s="173"/>
      <c r="C12" s="165"/>
      <c r="D12" s="170" t="s">
        <v>56</v>
      </c>
      <c r="E12" s="168">
        <v>4</v>
      </c>
      <c r="F12" s="170"/>
      <c r="G12" s="173"/>
      <c r="H12" s="160"/>
      <c r="I12" s="1"/>
      <c r="J12" s="126"/>
      <c r="K12" s="6"/>
      <c r="L12" s="167" t="s">
        <v>189</v>
      </c>
      <c r="M12" s="7" t="s">
        <v>56</v>
      </c>
      <c r="N12" s="168"/>
      <c r="O12" s="168">
        <v>2</v>
      </c>
      <c r="P12" s="169"/>
      <c r="Q12" s="169"/>
      <c r="R12" s="169">
        <v>2016</v>
      </c>
      <c r="S12" s="168" t="s">
        <v>47</v>
      </c>
      <c r="T12" s="174" t="s">
        <v>57</v>
      </c>
      <c r="U12" s="175" t="s">
        <v>204</v>
      </c>
      <c r="V12" s="172"/>
    </row>
    <row r="13" spans="1:22" ht="50.25" customHeight="1" x14ac:dyDescent="0.4">
      <c r="A13" s="164"/>
      <c r="B13" s="173"/>
      <c r="C13" s="165"/>
      <c r="D13" s="166"/>
      <c r="E13" s="166"/>
      <c r="F13" s="170"/>
      <c r="G13" s="1"/>
      <c r="H13" s="160"/>
      <c r="I13" s="1"/>
      <c r="J13" s="126"/>
      <c r="K13" s="6"/>
      <c r="L13" s="167" t="s">
        <v>189</v>
      </c>
      <c r="M13" s="7" t="s">
        <v>58</v>
      </c>
      <c r="N13" s="168"/>
      <c r="O13" s="168">
        <v>2</v>
      </c>
      <c r="P13" s="169"/>
      <c r="Q13" s="169"/>
      <c r="R13" s="169">
        <v>2016</v>
      </c>
      <c r="S13" s="168" t="s">
        <v>47</v>
      </c>
      <c r="T13" s="174" t="s">
        <v>59</v>
      </c>
      <c r="U13" s="175" t="s">
        <v>205</v>
      </c>
      <c r="V13" s="172"/>
    </row>
    <row r="14" spans="1:22" ht="50.25" customHeight="1" x14ac:dyDescent="0.4">
      <c r="A14" s="142"/>
      <c r="B14" s="143"/>
      <c r="C14" s="144"/>
      <c r="D14" s="145"/>
      <c r="E14" s="146"/>
      <c r="F14" s="145"/>
      <c r="G14" s="176">
        <f>SUM(E9:E13)</f>
        <v>8</v>
      </c>
      <c r="H14" s="160"/>
      <c r="I14" s="177"/>
      <c r="J14" s="148"/>
      <c r="K14" s="178"/>
      <c r="L14" s="147" t="s">
        <v>206</v>
      </c>
      <c r="M14" s="145" t="s">
        <v>60</v>
      </c>
      <c r="N14" s="146"/>
      <c r="O14" s="146">
        <v>2</v>
      </c>
      <c r="P14" s="146">
        <v>9</v>
      </c>
      <c r="Q14" s="179"/>
      <c r="R14" s="179">
        <v>2017</v>
      </c>
      <c r="S14" s="146" t="s">
        <v>47</v>
      </c>
      <c r="T14" s="180" t="s">
        <v>61</v>
      </c>
      <c r="U14" s="181" t="s">
        <v>207</v>
      </c>
      <c r="V14" s="172"/>
    </row>
    <row r="15" spans="1:22" ht="40.5" customHeight="1" x14ac:dyDescent="0.4">
      <c r="A15" s="156" t="s">
        <v>208</v>
      </c>
      <c r="B15" s="182" t="s">
        <v>209</v>
      </c>
      <c r="C15" s="3"/>
      <c r="D15" s="135" t="s">
        <v>210</v>
      </c>
      <c r="E15" s="136">
        <v>2</v>
      </c>
      <c r="F15" s="135"/>
      <c r="G15" s="2"/>
      <c r="H15" s="160"/>
      <c r="I15" s="1"/>
      <c r="J15" s="126" t="s">
        <v>211</v>
      </c>
      <c r="K15" s="6" t="s">
        <v>209</v>
      </c>
      <c r="L15" s="137" t="s">
        <v>212</v>
      </c>
      <c r="M15" s="182" t="s">
        <v>62</v>
      </c>
      <c r="N15" s="136">
        <v>1</v>
      </c>
      <c r="O15" s="136"/>
      <c r="P15" s="3"/>
      <c r="Q15" s="183"/>
      <c r="R15" s="183">
        <v>2016</v>
      </c>
      <c r="S15" s="136" t="s">
        <v>47</v>
      </c>
      <c r="T15" s="129" t="s">
        <v>213</v>
      </c>
      <c r="U15" s="140" t="s">
        <v>214</v>
      </c>
      <c r="V15" s="172"/>
    </row>
    <row r="16" spans="1:22" ht="40.5" customHeight="1" x14ac:dyDescent="0.4">
      <c r="A16" s="164"/>
      <c r="B16" s="173"/>
      <c r="C16" s="165"/>
      <c r="D16" s="166"/>
      <c r="E16" s="166"/>
      <c r="F16" s="166"/>
      <c r="G16" s="1"/>
      <c r="H16" s="160"/>
      <c r="I16" s="1"/>
      <c r="J16" s="126"/>
      <c r="K16" s="6"/>
      <c r="L16" s="167" t="s">
        <v>212</v>
      </c>
      <c r="M16" s="7" t="s">
        <v>63</v>
      </c>
      <c r="N16" s="168">
        <v>1</v>
      </c>
      <c r="O16" s="168"/>
      <c r="P16" s="169"/>
      <c r="Q16" s="169"/>
      <c r="R16" s="169">
        <v>2016</v>
      </c>
      <c r="S16" s="168" t="s">
        <v>47</v>
      </c>
      <c r="T16" s="139"/>
      <c r="U16" s="175" t="s">
        <v>215</v>
      </c>
      <c r="V16" s="172"/>
    </row>
    <row r="17" spans="1:22" ht="40.5" customHeight="1" x14ac:dyDescent="0.4">
      <c r="A17" s="164"/>
      <c r="B17" s="173"/>
      <c r="C17" s="165"/>
      <c r="D17" s="170" t="s">
        <v>216</v>
      </c>
      <c r="E17" s="168"/>
      <c r="F17" s="184">
        <v>2</v>
      </c>
      <c r="G17" s="3"/>
      <c r="H17" s="160"/>
      <c r="I17" s="1"/>
      <c r="J17" s="126"/>
      <c r="K17" s="6"/>
      <c r="L17" s="167"/>
      <c r="M17" s="7" t="s">
        <v>64</v>
      </c>
      <c r="N17" s="168">
        <v>1</v>
      </c>
      <c r="O17" s="168"/>
      <c r="P17" s="169"/>
      <c r="Q17" s="169"/>
      <c r="R17" s="169">
        <v>2017</v>
      </c>
      <c r="S17" s="168" t="s">
        <v>47</v>
      </c>
      <c r="T17" s="139"/>
      <c r="U17" s="171" t="s">
        <v>217</v>
      </c>
      <c r="V17" s="172"/>
    </row>
    <row r="18" spans="1:22" ht="40.5" customHeight="1" x14ac:dyDescent="0.4">
      <c r="A18" s="164"/>
      <c r="B18" s="173"/>
      <c r="C18" s="165"/>
      <c r="D18" s="166"/>
      <c r="E18" s="166"/>
      <c r="F18" s="166"/>
      <c r="G18" s="1"/>
      <c r="H18" s="160"/>
      <c r="I18" s="1"/>
      <c r="J18" s="126"/>
      <c r="K18" s="6"/>
      <c r="L18" s="167"/>
      <c r="M18" s="7" t="s">
        <v>65</v>
      </c>
      <c r="N18" s="168">
        <v>1</v>
      </c>
      <c r="O18" s="168"/>
      <c r="P18" s="169"/>
      <c r="Q18" s="169"/>
      <c r="R18" s="169">
        <v>2017</v>
      </c>
      <c r="S18" s="168" t="s">
        <v>47</v>
      </c>
      <c r="T18" s="139"/>
      <c r="U18" s="171" t="s">
        <v>217</v>
      </c>
      <c r="V18" s="172"/>
    </row>
    <row r="19" spans="1:22" ht="25.5" customHeight="1" x14ac:dyDescent="0.4">
      <c r="A19" s="164"/>
      <c r="B19" s="157"/>
      <c r="C19" s="165"/>
      <c r="D19" s="170" t="s">
        <v>66</v>
      </c>
      <c r="E19" s="168"/>
      <c r="F19" s="184">
        <v>4</v>
      </c>
      <c r="G19" s="136"/>
      <c r="H19" s="1"/>
      <c r="I19" s="1"/>
      <c r="J19" s="126"/>
      <c r="K19" s="6"/>
      <c r="L19" s="185" t="s">
        <v>218</v>
      </c>
      <c r="M19" s="170" t="s">
        <v>66</v>
      </c>
      <c r="N19" s="168"/>
      <c r="O19" s="168">
        <v>2</v>
      </c>
      <c r="P19" s="168"/>
      <c r="Q19" s="169"/>
      <c r="R19" s="169">
        <v>2016</v>
      </c>
      <c r="S19" s="168" t="s">
        <v>47</v>
      </c>
      <c r="T19" s="139"/>
      <c r="U19" s="175" t="s">
        <v>219</v>
      </c>
      <c r="V19" s="172"/>
    </row>
    <row r="20" spans="1:22" ht="25.5" customHeight="1" x14ac:dyDescent="0.4">
      <c r="A20" s="186"/>
      <c r="B20" s="173"/>
      <c r="C20" s="165"/>
      <c r="D20" s="166"/>
      <c r="E20" s="166"/>
      <c r="F20" s="166"/>
      <c r="G20" s="1"/>
      <c r="H20" s="160"/>
      <c r="I20" s="1"/>
      <c r="J20" s="126"/>
      <c r="K20" s="6"/>
      <c r="L20" s="167" t="s">
        <v>189</v>
      </c>
      <c r="M20" s="7" t="s">
        <v>67</v>
      </c>
      <c r="N20" s="168"/>
      <c r="O20" s="168">
        <v>2</v>
      </c>
      <c r="P20" s="168"/>
      <c r="Q20" s="169"/>
      <c r="R20" s="169">
        <v>2016</v>
      </c>
      <c r="S20" s="168" t="s">
        <v>47</v>
      </c>
      <c r="T20" s="139"/>
      <c r="U20" s="175" t="s">
        <v>220</v>
      </c>
      <c r="V20" s="172"/>
    </row>
    <row r="21" spans="1:22" ht="25.5" customHeight="1" x14ac:dyDescent="0.4">
      <c r="A21" s="187"/>
      <c r="B21" s="143"/>
      <c r="C21" s="144"/>
      <c r="D21" s="145"/>
      <c r="E21" s="146"/>
      <c r="F21" s="176"/>
      <c r="G21" s="147">
        <v>7</v>
      </c>
      <c r="H21" s="188"/>
      <c r="I21" s="1"/>
      <c r="J21" s="126"/>
      <c r="K21" s="6"/>
      <c r="L21" s="137" t="s">
        <v>221</v>
      </c>
      <c r="M21" s="182" t="s">
        <v>68</v>
      </c>
      <c r="N21" s="136"/>
      <c r="O21" s="136">
        <v>2</v>
      </c>
      <c r="P21" s="137">
        <v>7</v>
      </c>
      <c r="Q21" s="183"/>
      <c r="R21" s="183">
        <v>2017</v>
      </c>
      <c r="S21" s="136" t="s">
        <v>47</v>
      </c>
      <c r="T21" s="189"/>
      <c r="U21" s="140" t="s">
        <v>222</v>
      </c>
      <c r="V21" s="155"/>
    </row>
    <row r="22" spans="1:22" ht="18.75" customHeight="1" thickBot="1" x14ac:dyDescent="0.45">
      <c r="A22" s="190" t="s">
        <v>223</v>
      </c>
      <c r="B22" s="191"/>
      <c r="C22" s="192"/>
      <c r="D22" s="193"/>
      <c r="E22" s="194">
        <f>SUM(E6:E20)</f>
        <v>14</v>
      </c>
      <c r="F22" s="195">
        <f>SUM(F17:F20)</f>
        <v>6</v>
      </c>
      <c r="G22" s="196"/>
      <c r="H22" s="197">
        <f>G21+G14+G8</f>
        <v>19</v>
      </c>
      <c r="I22" s="1"/>
      <c r="J22" s="198" t="s">
        <v>223</v>
      </c>
      <c r="K22" s="199"/>
      <c r="L22" s="200"/>
      <c r="M22" s="201"/>
      <c r="N22" s="202">
        <f>SUM(N6:N21)</f>
        <v>14</v>
      </c>
      <c r="O22" s="202">
        <f>SUM(O12:O21)</f>
        <v>12</v>
      </c>
      <c r="P22" s="203"/>
      <c r="Q22" s="204">
        <f>P21+P14+P8</f>
        <v>20</v>
      </c>
      <c r="R22" s="204"/>
      <c r="S22" s="202"/>
      <c r="T22" s="205"/>
      <c r="U22" s="206"/>
      <c r="V22" s="207" t="s">
        <v>224</v>
      </c>
    </row>
    <row r="23" spans="1:22" ht="12.75" customHeight="1" x14ac:dyDescent="0.4">
      <c r="A23" s="208" t="s">
        <v>225</v>
      </c>
      <c r="B23" s="209"/>
      <c r="C23" s="210"/>
      <c r="D23" s="211"/>
      <c r="E23" s="212"/>
      <c r="F23" s="211"/>
      <c r="G23" s="213"/>
      <c r="H23" s="214"/>
      <c r="I23" s="1"/>
      <c r="J23" s="215" t="s">
        <v>225</v>
      </c>
      <c r="K23" s="211"/>
      <c r="L23" s="212"/>
      <c r="M23" s="211"/>
      <c r="N23" s="212"/>
      <c r="O23" s="212"/>
      <c r="P23" s="216"/>
      <c r="Q23" s="217"/>
      <c r="R23" s="217"/>
      <c r="S23" s="218"/>
      <c r="T23" s="219"/>
      <c r="U23" s="220"/>
      <c r="V23" s="221"/>
    </row>
    <row r="24" spans="1:22" ht="12.75" customHeight="1" x14ac:dyDescent="0.4">
      <c r="A24" s="222" t="s">
        <v>226</v>
      </c>
      <c r="B24" s="223" t="s">
        <v>227</v>
      </c>
      <c r="C24" s="224"/>
      <c r="D24" s="8"/>
      <c r="E24" s="8"/>
      <c r="F24" s="9"/>
      <c r="G24" s="224">
        <v>0</v>
      </c>
      <c r="H24" s="160"/>
      <c r="I24" s="1"/>
      <c r="J24" s="225" t="s">
        <v>228</v>
      </c>
      <c r="K24" s="226" t="s">
        <v>227</v>
      </c>
      <c r="L24" s="227" t="s">
        <v>206</v>
      </c>
      <c r="M24" s="161" t="s">
        <v>69</v>
      </c>
      <c r="N24" s="159">
        <v>2</v>
      </c>
      <c r="O24" s="159"/>
      <c r="P24" s="228"/>
      <c r="Q24" s="183"/>
      <c r="R24" s="183">
        <v>2015</v>
      </c>
      <c r="S24" s="136" t="s">
        <v>47</v>
      </c>
      <c r="T24" s="135" t="s">
        <v>229</v>
      </c>
      <c r="U24" s="125" t="s">
        <v>230</v>
      </c>
      <c r="V24" s="229" t="s">
        <v>231</v>
      </c>
    </row>
    <row r="25" spans="1:22" ht="50.25" customHeight="1" x14ac:dyDescent="0.4">
      <c r="A25" s="230"/>
      <c r="B25" s="231"/>
      <c r="C25" s="224"/>
      <c r="D25" s="8"/>
      <c r="E25" s="8"/>
      <c r="F25" s="9"/>
      <c r="G25" s="224"/>
      <c r="H25" s="160"/>
      <c r="I25" s="1"/>
      <c r="J25" s="225"/>
      <c r="K25" s="226"/>
      <c r="L25" s="227"/>
      <c r="M25" s="150" t="s">
        <v>71</v>
      </c>
      <c r="N25" s="151">
        <v>2</v>
      </c>
      <c r="O25" s="151"/>
      <c r="P25" s="151">
        <f>SUM(N24:N25)</f>
        <v>4</v>
      </c>
      <c r="Q25" s="152"/>
      <c r="R25" s="152">
        <v>2016</v>
      </c>
      <c r="S25" s="151" t="s">
        <v>47</v>
      </c>
      <c r="T25" s="153" t="s">
        <v>72</v>
      </c>
      <c r="U25" s="154" t="s">
        <v>232</v>
      </c>
      <c r="V25" s="232"/>
    </row>
    <row r="26" spans="1:22" ht="33" customHeight="1" x14ac:dyDescent="0.4">
      <c r="A26" s="233" t="s">
        <v>233</v>
      </c>
      <c r="B26" s="234" t="s">
        <v>234</v>
      </c>
      <c r="C26" s="227"/>
      <c r="D26" s="9" t="s">
        <v>73</v>
      </c>
      <c r="E26" s="8">
        <v>2</v>
      </c>
      <c r="F26" s="9"/>
      <c r="G26" s="224">
        <f>SUM(E26)</f>
        <v>2</v>
      </c>
      <c r="H26" s="160"/>
      <c r="I26" s="1"/>
      <c r="J26" s="225" t="s">
        <v>235</v>
      </c>
      <c r="K26" s="226" t="s">
        <v>234</v>
      </c>
      <c r="L26" s="227" t="s">
        <v>194</v>
      </c>
      <c r="M26" s="234" t="s">
        <v>73</v>
      </c>
      <c r="N26" s="8">
        <v>2</v>
      </c>
      <c r="O26" s="8"/>
      <c r="P26" s="227">
        <f>SUM(N26)</f>
        <v>2</v>
      </c>
      <c r="Q26" s="235"/>
      <c r="R26" s="235">
        <v>2016</v>
      </c>
      <c r="S26" s="8" t="s">
        <v>47</v>
      </c>
      <c r="T26" s="10" t="s">
        <v>74</v>
      </c>
      <c r="U26" s="236" t="s">
        <v>236</v>
      </c>
      <c r="V26" s="172"/>
    </row>
    <row r="27" spans="1:22" ht="35.1" customHeight="1" x14ac:dyDescent="0.4">
      <c r="A27" s="156" t="s">
        <v>237</v>
      </c>
      <c r="B27" s="182" t="s">
        <v>238</v>
      </c>
      <c r="C27" s="137"/>
      <c r="D27" s="237" t="s">
        <v>75</v>
      </c>
      <c r="E27" s="136">
        <v>2</v>
      </c>
      <c r="F27" s="135"/>
      <c r="G27" s="2"/>
      <c r="H27" s="160"/>
      <c r="I27" s="1"/>
      <c r="J27" s="126" t="s">
        <v>239</v>
      </c>
      <c r="K27" s="6" t="s">
        <v>238</v>
      </c>
      <c r="L27" s="137"/>
      <c r="M27" s="130" t="s">
        <v>75</v>
      </c>
      <c r="N27" s="124">
        <v>2</v>
      </c>
      <c r="O27" s="124"/>
      <c r="P27" s="238"/>
      <c r="Q27" s="239"/>
      <c r="R27" s="239">
        <v>2015</v>
      </c>
      <c r="S27" s="124" t="s">
        <v>47</v>
      </c>
      <c r="T27" s="130" t="s">
        <v>76</v>
      </c>
      <c r="U27" s="240" t="s">
        <v>203</v>
      </c>
      <c r="V27" s="172"/>
    </row>
    <row r="28" spans="1:22" ht="35.1" customHeight="1" x14ac:dyDescent="0.4">
      <c r="A28" s="156"/>
      <c r="B28" s="182"/>
      <c r="C28" s="137"/>
      <c r="D28" s="237"/>
      <c r="E28" s="136"/>
      <c r="F28" s="135"/>
      <c r="G28" s="2"/>
      <c r="H28" s="160"/>
      <c r="I28" s="1"/>
      <c r="J28" s="126"/>
      <c r="K28" s="6"/>
      <c r="L28" s="137"/>
      <c r="M28" s="241" t="s">
        <v>77</v>
      </c>
      <c r="N28" s="136">
        <v>2</v>
      </c>
      <c r="O28" s="136"/>
      <c r="P28" s="3"/>
      <c r="Q28" s="183"/>
      <c r="R28" s="183">
        <v>2016</v>
      </c>
      <c r="S28" s="136" t="s">
        <v>47</v>
      </c>
      <c r="T28" s="237" t="s">
        <v>240</v>
      </c>
      <c r="U28" s="125" t="s">
        <v>217</v>
      </c>
      <c r="V28" s="172"/>
    </row>
    <row r="29" spans="1:22" ht="35.1" customHeight="1" x14ac:dyDescent="0.4">
      <c r="A29" s="164"/>
      <c r="B29" s="157"/>
      <c r="C29" s="242"/>
      <c r="D29" s="174" t="s">
        <v>79</v>
      </c>
      <c r="E29" s="168">
        <v>2</v>
      </c>
      <c r="F29" s="170"/>
      <c r="G29" s="243"/>
      <c r="H29" s="160"/>
      <c r="I29" s="1"/>
      <c r="J29" s="126"/>
      <c r="K29" s="3"/>
      <c r="L29" s="167" t="s">
        <v>194</v>
      </c>
      <c r="M29" s="244" t="s">
        <v>79</v>
      </c>
      <c r="N29" s="168">
        <v>2</v>
      </c>
      <c r="O29" s="168"/>
      <c r="P29" s="245"/>
      <c r="Q29" s="169"/>
      <c r="R29" s="169">
        <v>2016</v>
      </c>
      <c r="S29" s="168" t="s">
        <v>47</v>
      </c>
      <c r="T29" s="174" t="s">
        <v>80</v>
      </c>
      <c r="U29" s="171" t="s">
        <v>241</v>
      </c>
      <c r="V29" s="172"/>
    </row>
    <row r="30" spans="1:22" ht="40.5" customHeight="1" x14ac:dyDescent="0.4">
      <c r="A30" s="164"/>
      <c r="B30" s="173"/>
      <c r="C30" s="242"/>
      <c r="D30" s="174" t="s">
        <v>242</v>
      </c>
      <c r="E30" s="168">
        <v>2</v>
      </c>
      <c r="F30" s="174"/>
      <c r="G30" s="2"/>
      <c r="H30" s="160"/>
      <c r="I30" s="1"/>
      <c r="J30" s="126"/>
      <c r="K30" s="3"/>
      <c r="L30" s="167" t="s">
        <v>189</v>
      </c>
      <c r="M30" s="244" t="s">
        <v>81</v>
      </c>
      <c r="N30" s="168">
        <v>2</v>
      </c>
      <c r="O30" s="168"/>
      <c r="P30" s="245"/>
      <c r="Q30" s="169"/>
      <c r="R30" s="169">
        <v>2016</v>
      </c>
      <c r="S30" s="168" t="s">
        <v>47</v>
      </c>
      <c r="T30" s="174" t="s">
        <v>82</v>
      </c>
      <c r="U30" s="171" t="s">
        <v>243</v>
      </c>
      <c r="V30" s="172"/>
    </row>
    <row r="31" spans="1:22" ht="40.5" customHeight="1" x14ac:dyDescent="0.4">
      <c r="A31" s="164"/>
      <c r="B31" s="173"/>
      <c r="C31" s="242"/>
      <c r="D31" s="170" t="s">
        <v>244</v>
      </c>
      <c r="E31" s="168">
        <v>2</v>
      </c>
      <c r="F31" s="174"/>
      <c r="G31" s="2"/>
      <c r="H31" s="160"/>
      <c r="I31" s="1"/>
      <c r="J31" s="126"/>
      <c r="K31" s="3"/>
      <c r="L31" s="167" t="s">
        <v>194</v>
      </c>
      <c r="M31" s="7" t="s">
        <v>83</v>
      </c>
      <c r="N31" s="168">
        <v>2</v>
      </c>
      <c r="O31" s="168"/>
      <c r="P31" s="245"/>
      <c r="Q31" s="169"/>
      <c r="R31" s="169">
        <v>2016</v>
      </c>
      <c r="S31" s="168" t="s">
        <v>47</v>
      </c>
      <c r="T31" s="174" t="s">
        <v>245</v>
      </c>
      <c r="U31" s="171" t="s">
        <v>203</v>
      </c>
      <c r="V31" s="172"/>
    </row>
    <row r="32" spans="1:22" ht="40.5" customHeight="1" x14ac:dyDescent="0.4">
      <c r="A32" s="142"/>
      <c r="B32" s="143"/>
      <c r="C32" s="143"/>
      <c r="D32" s="145" t="s">
        <v>246</v>
      </c>
      <c r="E32" s="146">
        <v>2</v>
      </c>
      <c r="F32" s="180"/>
      <c r="G32" s="143">
        <f>SUM(E27:E32)</f>
        <v>10</v>
      </c>
      <c r="H32" s="160"/>
      <c r="I32" s="1"/>
      <c r="J32" s="148"/>
      <c r="K32" s="246"/>
      <c r="L32" s="147" t="s">
        <v>194</v>
      </c>
      <c r="M32" s="149" t="s">
        <v>85</v>
      </c>
      <c r="N32" s="146">
        <v>2</v>
      </c>
      <c r="O32" s="146"/>
      <c r="P32" s="147">
        <f>SUM(N27:N32)</f>
        <v>12</v>
      </c>
      <c r="Q32" s="183"/>
      <c r="R32" s="183">
        <v>2016</v>
      </c>
      <c r="S32" s="136" t="s">
        <v>47</v>
      </c>
      <c r="T32" s="237" t="s">
        <v>86</v>
      </c>
      <c r="U32" s="125" t="s">
        <v>247</v>
      </c>
      <c r="V32" s="172"/>
    </row>
    <row r="33" spans="1:22" ht="35.1" customHeight="1" x14ac:dyDescent="0.4">
      <c r="A33" s="156" t="s">
        <v>248</v>
      </c>
      <c r="B33" s="157" t="s">
        <v>249</v>
      </c>
      <c r="C33" s="247"/>
      <c r="D33" s="130" t="s">
        <v>250</v>
      </c>
      <c r="E33" s="124">
        <v>2</v>
      </c>
      <c r="F33" s="123"/>
      <c r="G33" s="2"/>
      <c r="H33" s="160"/>
      <c r="I33" s="1"/>
      <c r="J33" s="126" t="s">
        <v>251</v>
      </c>
      <c r="K33" s="6" t="s">
        <v>249</v>
      </c>
      <c r="L33" s="247" t="s">
        <v>194</v>
      </c>
      <c r="M33" s="123" t="s">
        <v>87</v>
      </c>
      <c r="N33" s="248">
        <v>2</v>
      </c>
      <c r="O33" s="124"/>
      <c r="P33" s="3"/>
      <c r="Q33" s="162"/>
      <c r="R33" s="162">
        <v>2015</v>
      </c>
      <c r="S33" s="159" t="s">
        <v>47</v>
      </c>
      <c r="T33" s="249" t="s">
        <v>252</v>
      </c>
      <c r="U33" s="163" t="s">
        <v>253</v>
      </c>
      <c r="V33" s="172"/>
    </row>
    <row r="34" spans="1:22" ht="35.1" customHeight="1" x14ac:dyDescent="0.4">
      <c r="A34" s="156"/>
      <c r="B34" s="157"/>
      <c r="C34" s="250"/>
      <c r="D34" s="251"/>
      <c r="E34" s="252"/>
      <c r="F34" s="253"/>
      <c r="G34" s="2"/>
      <c r="H34" s="160"/>
      <c r="I34" s="1"/>
      <c r="J34" s="126"/>
      <c r="K34" s="6"/>
      <c r="L34" s="250" t="s">
        <v>206</v>
      </c>
      <c r="M34" s="254" t="s">
        <v>89</v>
      </c>
      <c r="N34" s="255">
        <v>2</v>
      </c>
      <c r="O34" s="252"/>
      <c r="P34" s="169"/>
      <c r="Q34" s="169"/>
      <c r="R34" s="169">
        <v>2015</v>
      </c>
      <c r="S34" s="168" t="s">
        <v>47</v>
      </c>
      <c r="T34" s="174" t="s">
        <v>90</v>
      </c>
      <c r="U34" s="171" t="s">
        <v>254</v>
      </c>
      <c r="V34" s="172"/>
    </row>
    <row r="35" spans="1:22" ht="35.1" customHeight="1" x14ac:dyDescent="0.4">
      <c r="A35" s="156"/>
      <c r="B35" s="157"/>
      <c r="C35" s="250"/>
      <c r="D35" s="251"/>
      <c r="E35" s="252"/>
      <c r="F35" s="253"/>
      <c r="G35" s="2"/>
      <c r="H35" s="160"/>
      <c r="I35" s="1"/>
      <c r="J35" s="126"/>
      <c r="K35" s="6"/>
      <c r="L35" s="250"/>
      <c r="M35" s="254" t="s">
        <v>91</v>
      </c>
      <c r="N35" s="255">
        <v>2</v>
      </c>
      <c r="O35" s="252"/>
      <c r="P35" s="169"/>
      <c r="Q35" s="169"/>
      <c r="R35" s="169">
        <v>2015</v>
      </c>
      <c r="S35" s="168" t="s">
        <v>47</v>
      </c>
      <c r="T35" s="174" t="s">
        <v>92</v>
      </c>
      <c r="U35" s="171" t="s">
        <v>255</v>
      </c>
      <c r="V35" s="172"/>
    </row>
    <row r="36" spans="1:22" ht="35.1" customHeight="1" x14ac:dyDescent="0.4">
      <c r="A36" s="156"/>
      <c r="B36" s="157"/>
      <c r="C36" s="250"/>
      <c r="D36" s="251"/>
      <c r="E36" s="252"/>
      <c r="F36" s="253"/>
      <c r="G36" s="2"/>
      <c r="H36" s="160"/>
      <c r="I36" s="1"/>
      <c r="J36" s="126"/>
      <c r="K36" s="6"/>
      <c r="L36" s="250"/>
      <c r="M36" s="254" t="s">
        <v>93</v>
      </c>
      <c r="N36" s="255">
        <v>2</v>
      </c>
      <c r="O36" s="252"/>
      <c r="P36" s="169"/>
      <c r="Q36" s="169"/>
      <c r="R36" s="169">
        <v>2017</v>
      </c>
      <c r="S36" s="168" t="s">
        <v>47</v>
      </c>
      <c r="T36" s="174" t="s">
        <v>94</v>
      </c>
      <c r="U36" s="171" t="s">
        <v>256</v>
      </c>
      <c r="V36" s="172"/>
    </row>
    <row r="37" spans="1:22" ht="35.1" customHeight="1" x14ac:dyDescent="0.4">
      <c r="A37" s="156"/>
      <c r="B37" s="157"/>
      <c r="C37" s="250"/>
      <c r="D37" s="251"/>
      <c r="E37" s="252"/>
      <c r="F37" s="253"/>
      <c r="G37" s="2"/>
      <c r="H37" s="160"/>
      <c r="I37" s="1"/>
      <c r="J37" s="126"/>
      <c r="K37" s="6"/>
      <c r="L37" s="250"/>
      <c r="M37" s="254" t="s">
        <v>95</v>
      </c>
      <c r="N37" s="255">
        <v>2</v>
      </c>
      <c r="O37" s="252"/>
      <c r="P37" s="169"/>
      <c r="Q37" s="169"/>
      <c r="R37" s="169">
        <v>2015</v>
      </c>
      <c r="S37" s="168" t="s">
        <v>47</v>
      </c>
      <c r="T37" s="174" t="s">
        <v>257</v>
      </c>
      <c r="U37" s="171" t="s">
        <v>247</v>
      </c>
      <c r="V37" s="172"/>
    </row>
    <row r="38" spans="1:22" ht="50.25" customHeight="1" x14ac:dyDescent="0.4">
      <c r="A38" s="156"/>
      <c r="B38" s="157"/>
      <c r="C38" s="250"/>
      <c r="D38" s="251"/>
      <c r="E38" s="252"/>
      <c r="F38" s="253"/>
      <c r="G38" s="2"/>
      <c r="H38" s="160"/>
      <c r="I38" s="1"/>
      <c r="J38" s="126"/>
      <c r="K38" s="6"/>
      <c r="L38" s="250"/>
      <c r="M38" s="254" t="s">
        <v>97</v>
      </c>
      <c r="N38" s="255">
        <v>2</v>
      </c>
      <c r="O38" s="252"/>
      <c r="P38" s="169"/>
      <c r="Q38" s="169"/>
      <c r="R38" s="169">
        <v>2016</v>
      </c>
      <c r="S38" s="168" t="s">
        <v>47</v>
      </c>
      <c r="T38" s="174" t="s">
        <v>98</v>
      </c>
      <c r="U38" s="175" t="s">
        <v>258</v>
      </c>
      <c r="V38" s="172"/>
    </row>
    <row r="39" spans="1:22" ht="35.1" customHeight="1" x14ac:dyDescent="0.4">
      <c r="A39" s="156"/>
      <c r="B39" s="157"/>
      <c r="C39" s="250"/>
      <c r="D39" s="251"/>
      <c r="E39" s="252"/>
      <c r="F39" s="253"/>
      <c r="G39" s="2"/>
      <c r="H39" s="160"/>
      <c r="I39" s="1"/>
      <c r="J39" s="126"/>
      <c r="K39" s="6"/>
      <c r="L39" s="250"/>
      <c r="M39" s="254" t="s">
        <v>99</v>
      </c>
      <c r="N39" s="255">
        <v>2</v>
      </c>
      <c r="O39" s="252"/>
      <c r="P39" s="169"/>
      <c r="Q39" s="169"/>
      <c r="R39" s="169">
        <v>2016</v>
      </c>
      <c r="S39" s="168" t="s">
        <v>47</v>
      </c>
      <c r="T39" s="174" t="s">
        <v>259</v>
      </c>
      <c r="U39" s="171" t="s">
        <v>260</v>
      </c>
      <c r="V39" s="172"/>
    </row>
    <row r="40" spans="1:22" ht="50.25" customHeight="1" x14ac:dyDescent="0.4">
      <c r="A40" s="164"/>
      <c r="B40" s="157"/>
      <c r="C40" s="242"/>
      <c r="D40" s="174" t="s">
        <v>261</v>
      </c>
      <c r="E40" s="168">
        <v>4</v>
      </c>
      <c r="F40" s="170"/>
      <c r="G40" s="2"/>
      <c r="H40" s="160"/>
      <c r="I40" s="1"/>
      <c r="J40" s="126"/>
      <c r="K40" s="3"/>
      <c r="L40" s="167" t="s">
        <v>194</v>
      </c>
      <c r="M40" s="244" t="s">
        <v>101</v>
      </c>
      <c r="N40" s="168">
        <v>2</v>
      </c>
      <c r="O40" s="168"/>
      <c r="P40" s="169"/>
      <c r="Q40" s="169"/>
      <c r="R40" s="169">
        <v>2017</v>
      </c>
      <c r="S40" s="168" t="s">
        <v>47</v>
      </c>
      <c r="T40" s="174" t="s">
        <v>102</v>
      </c>
      <c r="U40" s="171" t="s">
        <v>262</v>
      </c>
      <c r="V40" s="172"/>
    </row>
    <row r="41" spans="1:22" ht="50.25" customHeight="1" x14ac:dyDescent="0.4">
      <c r="A41" s="164"/>
      <c r="B41" s="173"/>
      <c r="C41" s="242"/>
      <c r="D41" s="166"/>
      <c r="E41" s="166"/>
      <c r="F41" s="166"/>
      <c r="G41" s="1"/>
      <c r="H41" s="160"/>
      <c r="I41" s="1"/>
      <c r="J41" s="126"/>
      <c r="K41" s="3"/>
      <c r="L41" s="167" t="s">
        <v>263</v>
      </c>
      <c r="M41" s="244" t="s">
        <v>103</v>
      </c>
      <c r="N41" s="168">
        <v>2</v>
      </c>
      <c r="O41" s="168"/>
      <c r="P41" s="169"/>
      <c r="Q41" s="169"/>
      <c r="R41" s="169">
        <v>2017</v>
      </c>
      <c r="S41" s="168" t="s">
        <v>47</v>
      </c>
      <c r="T41" s="174" t="s">
        <v>104</v>
      </c>
      <c r="U41" s="171" t="s">
        <v>264</v>
      </c>
      <c r="V41" s="172"/>
    </row>
    <row r="42" spans="1:22" ht="35.1" customHeight="1" x14ac:dyDescent="0.4">
      <c r="A42" s="164"/>
      <c r="B42" s="173"/>
      <c r="C42" s="242"/>
      <c r="D42" s="174" t="s">
        <v>265</v>
      </c>
      <c r="E42" s="168">
        <v>2</v>
      </c>
      <c r="F42" s="174"/>
      <c r="G42" s="2"/>
      <c r="H42" s="160"/>
      <c r="I42" s="1"/>
      <c r="J42" s="126"/>
      <c r="K42" s="3"/>
      <c r="L42" s="167"/>
      <c r="M42" s="244" t="s">
        <v>105</v>
      </c>
      <c r="N42" s="168">
        <v>2</v>
      </c>
      <c r="O42" s="256"/>
      <c r="P42" s="169"/>
      <c r="Q42" s="169"/>
      <c r="R42" s="169">
        <v>2017</v>
      </c>
      <c r="S42" s="168" t="s">
        <v>47</v>
      </c>
      <c r="T42" s="174" t="s">
        <v>106</v>
      </c>
      <c r="U42" s="171" t="s">
        <v>266</v>
      </c>
      <c r="V42" s="172"/>
    </row>
    <row r="43" spans="1:22" ht="35.1" customHeight="1" x14ac:dyDescent="0.4">
      <c r="A43" s="164"/>
      <c r="B43" s="173"/>
      <c r="C43" s="242"/>
      <c r="D43" s="166"/>
      <c r="E43" s="166"/>
      <c r="F43" s="166"/>
      <c r="G43" s="2"/>
      <c r="H43" s="160"/>
      <c r="I43" s="1"/>
      <c r="J43" s="126"/>
      <c r="K43" s="3"/>
      <c r="L43" s="167"/>
      <c r="M43" s="244" t="s">
        <v>107</v>
      </c>
      <c r="N43" s="168">
        <v>2</v>
      </c>
      <c r="O43" s="256"/>
      <c r="P43" s="169"/>
      <c r="Q43" s="169"/>
      <c r="R43" s="169">
        <v>2018</v>
      </c>
      <c r="S43" s="168" t="s">
        <v>47</v>
      </c>
      <c r="T43" s="174" t="s">
        <v>108</v>
      </c>
      <c r="U43" s="171" t="s">
        <v>260</v>
      </c>
      <c r="V43" s="172"/>
    </row>
    <row r="44" spans="1:22" ht="35.1" customHeight="1" x14ac:dyDescent="0.4">
      <c r="A44" s="164"/>
      <c r="B44" s="173"/>
      <c r="C44" s="242"/>
      <c r="D44" s="174" t="s">
        <v>267</v>
      </c>
      <c r="E44" s="168">
        <v>4</v>
      </c>
      <c r="F44" s="174"/>
      <c r="G44" s="2"/>
      <c r="H44" s="160"/>
      <c r="I44" s="1"/>
      <c r="J44" s="126"/>
      <c r="K44" s="3"/>
      <c r="L44" s="167" t="s">
        <v>268</v>
      </c>
      <c r="M44" s="244" t="s">
        <v>109</v>
      </c>
      <c r="N44" s="168">
        <v>2</v>
      </c>
      <c r="O44" s="256"/>
      <c r="P44" s="169"/>
      <c r="Q44" s="169"/>
      <c r="R44" s="169">
        <v>2018</v>
      </c>
      <c r="S44" s="168" t="s">
        <v>47</v>
      </c>
      <c r="T44" s="174" t="s">
        <v>110</v>
      </c>
      <c r="U44" s="171" t="s">
        <v>253</v>
      </c>
      <c r="V44" s="172"/>
    </row>
    <row r="45" spans="1:22" ht="35.1" customHeight="1" x14ac:dyDescent="0.4">
      <c r="A45" s="164"/>
      <c r="B45" s="173"/>
      <c r="C45" s="242"/>
      <c r="D45" s="174" t="s">
        <v>87</v>
      </c>
      <c r="E45" s="168">
        <v>2</v>
      </c>
      <c r="F45" s="174"/>
      <c r="G45" s="2"/>
      <c r="H45" s="160"/>
      <c r="I45" s="1"/>
      <c r="J45" s="126"/>
      <c r="K45" s="3"/>
      <c r="L45" s="167"/>
      <c r="M45" s="244" t="s">
        <v>111</v>
      </c>
      <c r="N45" s="168"/>
      <c r="O45" s="256">
        <v>2</v>
      </c>
      <c r="P45" s="169"/>
      <c r="Q45" s="169"/>
      <c r="R45" s="169">
        <v>2016</v>
      </c>
      <c r="S45" s="168" t="s">
        <v>47</v>
      </c>
      <c r="T45" s="174" t="s">
        <v>112</v>
      </c>
      <c r="U45" s="171" t="s">
        <v>269</v>
      </c>
      <c r="V45" s="172"/>
    </row>
    <row r="46" spans="1:22" ht="43.5" customHeight="1" x14ac:dyDescent="0.4">
      <c r="A46" s="164"/>
      <c r="B46" s="173"/>
      <c r="C46" s="242"/>
      <c r="D46" s="166"/>
      <c r="E46" s="166"/>
      <c r="F46" s="166"/>
      <c r="G46" s="2"/>
      <c r="H46" s="160"/>
      <c r="I46" s="1"/>
      <c r="J46" s="126"/>
      <c r="K46" s="3"/>
      <c r="L46" s="167"/>
      <c r="M46" s="244" t="s">
        <v>113</v>
      </c>
      <c r="N46" s="168"/>
      <c r="O46" s="256">
        <v>2</v>
      </c>
      <c r="P46" s="169"/>
      <c r="Q46" s="169"/>
      <c r="R46" s="169">
        <v>2016</v>
      </c>
      <c r="S46" s="168" t="s">
        <v>47</v>
      </c>
      <c r="T46" s="174" t="s">
        <v>114</v>
      </c>
      <c r="U46" s="171" t="s">
        <v>269</v>
      </c>
      <c r="V46" s="172"/>
    </row>
    <row r="47" spans="1:22" ht="45" customHeight="1" x14ac:dyDescent="0.4">
      <c r="A47" s="164"/>
      <c r="B47" s="173"/>
      <c r="C47" s="242"/>
      <c r="D47" s="174" t="s">
        <v>270</v>
      </c>
      <c r="E47" s="168">
        <v>4</v>
      </c>
      <c r="F47" s="174"/>
      <c r="G47" s="2"/>
      <c r="H47" s="160"/>
      <c r="I47" s="1"/>
      <c r="J47" s="126"/>
      <c r="K47" s="3"/>
      <c r="L47" s="167"/>
      <c r="M47" s="244" t="s">
        <v>115</v>
      </c>
      <c r="N47" s="168"/>
      <c r="O47" s="256">
        <v>2</v>
      </c>
      <c r="P47" s="169"/>
      <c r="Q47" s="169"/>
      <c r="R47" s="169">
        <v>2017</v>
      </c>
      <c r="S47" s="168" t="s">
        <v>47</v>
      </c>
      <c r="T47" s="174" t="s">
        <v>116</v>
      </c>
      <c r="U47" s="171" t="s">
        <v>271</v>
      </c>
      <c r="V47" s="172"/>
    </row>
    <row r="48" spans="1:22" ht="50.25" customHeight="1" x14ac:dyDescent="0.4">
      <c r="A48" s="142"/>
      <c r="B48" s="143"/>
      <c r="C48" s="143"/>
      <c r="D48" s="257"/>
      <c r="E48" s="257"/>
      <c r="F48" s="257"/>
      <c r="G48" s="176">
        <v>48</v>
      </c>
      <c r="H48" s="160"/>
      <c r="I48" s="177"/>
      <c r="J48" s="148"/>
      <c r="K48" s="246"/>
      <c r="L48" s="147" t="s">
        <v>206</v>
      </c>
      <c r="M48" s="180" t="s">
        <v>117</v>
      </c>
      <c r="N48" s="146"/>
      <c r="O48" s="146">
        <v>2</v>
      </c>
      <c r="P48" s="146">
        <v>28</v>
      </c>
      <c r="Q48" s="179"/>
      <c r="R48" s="179">
        <v>2017</v>
      </c>
      <c r="S48" s="146" t="s">
        <v>47</v>
      </c>
      <c r="T48" s="180" t="s">
        <v>116</v>
      </c>
      <c r="U48" s="258" t="s">
        <v>271</v>
      </c>
      <c r="V48" s="172"/>
    </row>
    <row r="49" spans="1:22" ht="35.1" customHeight="1" x14ac:dyDescent="0.4">
      <c r="A49" s="156" t="s">
        <v>272</v>
      </c>
      <c r="B49" s="157" t="s">
        <v>273</v>
      </c>
      <c r="C49" s="173"/>
      <c r="D49" s="135" t="s">
        <v>274</v>
      </c>
      <c r="E49" s="136">
        <v>2</v>
      </c>
      <c r="F49" s="135"/>
      <c r="G49" s="243"/>
      <c r="H49" s="160"/>
      <c r="I49" s="1"/>
      <c r="J49" s="126" t="s">
        <v>275</v>
      </c>
      <c r="K49" s="6" t="s">
        <v>273</v>
      </c>
      <c r="L49" s="137" t="s">
        <v>194</v>
      </c>
      <c r="M49" s="182" t="s">
        <v>118</v>
      </c>
      <c r="N49" s="136">
        <v>2</v>
      </c>
      <c r="O49" s="136"/>
      <c r="P49" s="3"/>
      <c r="Q49" s="183"/>
      <c r="R49" s="183">
        <v>2015</v>
      </c>
      <c r="S49" s="136" t="s">
        <v>47</v>
      </c>
      <c r="T49" s="237" t="s">
        <v>119</v>
      </c>
      <c r="U49" s="125" t="s">
        <v>276</v>
      </c>
      <c r="V49" s="172"/>
    </row>
    <row r="50" spans="1:22" ht="35.1" customHeight="1" x14ac:dyDescent="0.4">
      <c r="A50" s="164"/>
      <c r="B50" s="173"/>
      <c r="C50" s="242"/>
      <c r="D50" s="170" t="s">
        <v>120</v>
      </c>
      <c r="E50" s="168">
        <v>2</v>
      </c>
      <c r="F50" s="170"/>
      <c r="G50" s="2"/>
      <c r="H50" s="160"/>
      <c r="I50" s="1"/>
      <c r="J50" s="126"/>
      <c r="K50" s="3"/>
      <c r="L50" s="167" t="s">
        <v>194</v>
      </c>
      <c r="M50" s="7" t="s">
        <v>121</v>
      </c>
      <c r="N50" s="168">
        <v>2</v>
      </c>
      <c r="O50" s="168"/>
      <c r="P50" s="169"/>
      <c r="Q50" s="169"/>
      <c r="R50" s="169">
        <v>2017</v>
      </c>
      <c r="S50" s="168" t="s">
        <v>47</v>
      </c>
      <c r="T50" s="174" t="s">
        <v>122</v>
      </c>
      <c r="U50" s="175" t="s">
        <v>277</v>
      </c>
      <c r="V50" s="172"/>
    </row>
    <row r="51" spans="1:22" ht="58.5" customHeight="1" x14ac:dyDescent="0.4">
      <c r="A51" s="164"/>
      <c r="B51" s="173"/>
      <c r="C51" s="242"/>
      <c r="D51" s="170" t="s">
        <v>118</v>
      </c>
      <c r="E51" s="168">
        <v>2</v>
      </c>
      <c r="F51" s="170"/>
      <c r="G51" s="2"/>
      <c r="H51" s="160"/>
      <c r="I51" s="1"/>
      <c r="J51" s="126"/>
      <c r="K51" s="3"/>
      <c r="L51" s="167" t="s">
        <v>263</v>
      </c>
      <c r="M51" s="7" t="s">
        <v>123</v>
      </c>
      <c r="N51" s="168">
        <v>2</v>
      </c>
      <c r="O51" s="168"/>
      <c r="P51" s="169"/>
      <c r="Q51" s="169"/>
      <c r="R51" s="169">
        <v>2017</v>
      </c>
      <c r="S51" s="168" t="s">
        <v>47</v>
      </c>
      <c r="T51" s="174" t="s">
        <v>278</v>
      </c>
      <c r="U51" s="175" t="s">
        <v>236</v>
      </c>
      <c r="V51" s="172"/>
    </row>
    <row r="52" spans="1:22" ht="35.1" customHeight="1" x14ac:dyDescent="0.4">
      <c r="A52" s="164"/>
      <c r="B52" s="173"/>
      <c r="C52" s="242"/>
      <c r="D52" s="170" t="s">
        <v>125</v>
      </c>
      <c r="E52" s="168">
        <v>2</v>
      </c>
      <c r="F52" s="170"/>
      <c r="G52" s="2"/>
      <c r="H52" s="160"/>
      <c r="I52" s="1"/>
      <c r="J52" s="126"/>
      <c r="K52" s="3"/>
      <c r="L52" s="167" t="s">
        <v>194</v>
      </c>
      <c r="M52" s="7" t="s">
        <v>120</v>
      </c>
      <c r="N52" s="168">
        <v>2</v>
      </c>
      <c r="O52" s="168"/>
      <c r="P52" s="169"/>
      <c r="Q52" s="169"/>
      <c r="R52" s="169">
        <v>2017</v>
      </c>
      <c r="S52" s="168" t="s">
        <v>47</v>
      </c>
      <c r="T52" s="174" t="s">
        <v>126</v>
      </c>
      <c r="U52" s="171" t="s">
        <v>279</v>
      </c>
      <c r="V52" s="172"/>
    </row>
    <row r="53" spans="1:22" ht="35.1" customHeight="1" x14ac:dyDescent="0.4">
      <c r="A53" s="164"/>
      <c r="B53" s="173"/>
      <c r="C53" s="173"/>
      <c r="D53" s="145"/>
      <c r="E53" s="146"/>
      <c r="F53" s="135"/>
      <c r="G53" s="2">
        <f>SUM(E49:E52)</f>
        <v>8</v>
      </c>
      <c r="H53" s="188"/>
      <c r="I53" s="1"/>
      <c r="J53" s="126"/>
      <c r="K53" s="3"/>
      <c r="L53" s="137" t="s">
        <v>194</v>
      </c>
      <c r="M53" s="182" t="s">
        <v>125</v>
      </c>
      <c r="N53" s="136">
        <v>2</v>
      </c>
      <c r="O53" s="136"/>
      <c r="P53" s="3">
        <f>SUM(N49:N53)</f>
        <v>10</v>
      </c>
      <c r="Q53" s="183"/>
      <c r="R53" s="183">
        <v>2017</v>
      </c>
      <c r="S53" s="136" t="s">
        <v>47</v>
      </c>
      <c r="T53" s="237" t="s">
        <v>280</v>
      </c>
      <c r="U53" s="125" t="s">
        <v>253</v>
      </c>
      <c r="V53" s="155"/>
    </row>
    <row r="54" spans="1:22" ht="19.5" customHeight="1" thickBot="1" x14ac:dyDescent="0.45">
      <c r="A54" s="259" t="s">
        <v>281</v>
      </c>
      <c r="B54" s="260"/>
      <c r="C54" s="260"/>
      <c r="D54" s="205"/>
      <c r="E54" s="202">
        <f>SUM(E24:E52)</f>
        <v>38</v>
      </c>
      <c r="F54" s="205">
        <f>SUM(F24:F52)</f>
        <v>0</v>
      </c>
      <c r="G54" s="261"/>
      <c r="H54" s="262">
        <f>G53+G48+G26+G32+G24</f>
        <v>68</v>
      </c>
      <c r="I54" s="1"/>
      <c r="J54" s="198" t="s">
        <v>281</v>
      </c>
      <c r="K54" s="203"/>
      <c r="L54" s="200"/>
      <c r="M54" s="199"/>
      <c r="N54" s="202">
        <f>SUM(N24:N53)</f>
        <v>52</v>
      </c>
      <c r="O54" s="202">
        <f>SUM(O24:O53)</f>
        <v>8</v>
      </c>
      <c r="P54" s="203"/>
      <c r="Q54" s="204">
        <f>P53+P48+P26+P32+P25</f>
        <v>56</v>
      </c>
      <c r="R54" s="204"/>
      <c r="S54" s="202"/>
      <c r="T54" s="202"/>
      <c r="U54" s="206"/>
      <c r="V54" s="263" t="s">
        <v>282</v>
      </c>
    </row>
    <row r="55" spans="1:22" ht="18.600000000000001" customHeight="1" x14ac:dyDescent="0.4">
      <c r="A55" s="264" t="s">
        <v>128</v>
      </c>
      <c r="B55" s="265"/>
      <c r="C55" s="210"/>
      <c r="D55" s="266"/>
      <c r="E55" s="267"/>
      <c r="F55" s="6"/>
      <c r="G55" s="211"/>
      <c r="H55" s="268"/>
      <c r="I55" s="1"/>
      <c r="J55" s="186" t="s">
        <v>128</v>
      </c>
      <c r="K55" s="3"/>
      <c r="L55" s="212"/>
      <c r="M55" s="6"/>
      <c r="N55" s="212"/>
      <c r="O55" s="212"/>
      <c r="P55" s="3"/>
      <c r="Q55" s="183"/>
      <c r="R55" s="183"/>
      <c r="S55" s="136"/>
      <c r="T55" s="136"/>
      <c r="U55" s="125"/>
      <c r="V55" s="269"/>
    </row>
    <row r="56" spans="1:22" ht="76.5" customHeight="1" thickBot="1" x14ac:dyDescent="0.45">
      <c r="A56" s="270" t="s">
        <v>283</v>
      </c>
      <c r="B56" s="271" t="s">
        <v>284</v>
      </c>
      <c r="C56" s="272"/>
      <c r="D56" s="273" t="s">
        <v>129</v>
      </c>
      <c r="E56" s="274">
        <v>4</v>
      </c>
      <c r="F56" s="274"/>
      <c r="G56" s="102"/>
      <c r="H56" s="275">
        <v>4</v>
      </c>
      <c r="I56" s="1"/>
      <c r="J56" s="276" t="s">
        <v>129</v>
      </c>
      <c r="K56" s="277"/>
      <c r="L56" s="272"/>
      <c r="M56" s="278" t="s">
        <v>129</v>
      </c>
      <c r="N56" s="274">
        <v>4</v>
      </c>
      <c r="O56" s="274"/>
      <c r="P56" s="277"/>
      <c r="Q56" s="102">
        <f>SUM(N56:P56)</f>
        <v>4</v>
      </c>
      <c r="R56" s="102">
        <v>2018</v>
      </c>
      <c r="S56" s="274" t="s">
        <v>130</v>
      </c>
      <c r="T56" s="98" t="s">
        <v>131</v>
      </c>
      <c r="U56" s="279" t="s">
        <v>132</v>
      </c>
      <c r="V56" s="280" t="s">
        <v>285</v>
      </c>
    </row>
    <row r="57" spans="1:22" ht="18.600000000000001" customHeight="1" thickTop="1" thickBot="1" x14ac:dyDescent="0.45">
      <c r="A57" s="281"/>
      <c r="B57" s="282"/>
      <c r="C57" s="196"/>
      <c r="D57" s="283"/>
      <c r="E57" s="194">
        <f>E56+E54+E22</f>
        <v>56</v>
      </c>
      <c r="F57" s="196">
        <f>F56+F54+F22</f>
        <v>6</v>
      </c>
      <c r="G57" s="284"/>
      <c r="H57" s="285">
        <f>H56+H54+H22</f>
        <v>91</v>
      </c>
      <c r="I57" s="286"/>
      <c r="J57" s="287"/>
      <c r="K57" s="196"/>
      <c r="L57" s="196"/>
      <c r="M57" s="282"/>
      <c r="N57" s="194">
        <f>N22+N54+N56</f>
        <v>70</v>
      </c>
      <c r="O57" s="194">
        <f>O22+O54+O56</f>
        <v>20</v>
      </c>
      <c r="P57" s="194"/>
      <c r="Q57" s="196">
        <f>Q56+Q54+Q22</f>
        <v>80</v>
      </c>
      <c r="R57" s="196"/>
      <c r="S57" s="194"/>
      <c r="T57" s="194"/>
      <c r="U57" s="285"/>
      <c r="V57" s="288" t="s">
        <v>286</v>
      </c>
    </row>
  </sheetData>
  <sheetProtection algorithmName="SHA-512" hashValue="0vLpqYCSUjq7wMNQJSLxVyNSc8XmYPKR1hoXeeo026NutRmlY9LfJNhEREQwhqeTTesRKw4vX+7+XJ2qRnE1vw==" saltValue="taXQ0V0Uv7Irnz/NccRlZA==" spinCount="100000" sheet="1" objects="1" scenarios="1"/>
  <mergeCells count="25">
    <mergeCell ref="V24:V53"/>
    <mergeCell ref="Q6:Q7"/>
    <mergeCell ref="R6:R7"/>
    <mergeCell ref="S6:S7"/>
    <mergeCell ref="V6:V8"/>
    <mergeCell ref="V9:V21"/>
    <mergeCell ref="T15:T21"/>
    <mergeCell ref="A6:A7"/>
    <mergeCell ref="B6:B7"/>
    <mergeCell ref="M6:M7"/>
    <mergeCell ref="N6:N7"/>
    <mergeCell ref="O6:O7"/>
    <mergeCell ref="P6:P7"/>
    <mergeCell ref="M3:M4"/>
    <mergeCell ref="N3:Q3"/>
    <mergeCell ref="R3:R4"/>
    <mergeCell ref="S3:S4"/>
    <mergeCell ref="T3:T4"/>
    <mergeCell ref="U3:U4"/>
    <mergeCell ref="A3:B4"/>
    <mergeCell ref="C3:C4"/>
    <mergeCell ref="D3:D4"/>
    <mergeCell ref="E3:H3"/>
    <mergeCell ref="J3:K4"/>
    <mergeCell ref="L3:L4"/>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opLeftCell="D7" workbookViewId="0">
      <selection activeCell="H17" sqref="H17"/>
    </sheetView>
  </sheetViews>
  <sheetFormatPr defaultRowHeight="11.25" x14ac:dyDescent="0.4"/>
  <cols>
    <col min="1" max="1" width="2.5" style="1" customWidth="1"/>
    <col min="2" max="2" width="10.375" style="4" bestFit="1" customWidth="1"/>
    <col min="3" max="3" width="21.375" style="4" bestFit="1" customWidth="1"/>
    <col min="4" max="4" width="7.625" style="4" customWidth="1"/>
    <col min="5" max="5" width="5.625" style="4" customWidth="1"/>
    <col min="6" max="6" width="5.125" style="4" customWidth="1"/>
    <col min="7" max="7" width="57.125" style="4" customWidth="1"/>
    <col min="8" max="8" width="29" style="4" customWidth="1"/>
    <col min="9" max="10" width="5.625" style="4" customWidth="1"/>
    <col min="11" max="235" width="9" style="4"/>
    <col min="236" max="236" width="2.5" style="4" customWidth="1"/>
    <col min="237" max="237" width="17.875" style="4" customWidth="1"/>
    <col min="238" max="247" width="0" style="4" hidden="1" customWidth="1"/>
    <col min="248" max="248" width="21.375" style="4" bestFit="1" customWidth="1"/>
    <col min="249" max="253" width="5.625" style="4" customWidth="1"/>
    <col min="254" max="254" width="5.125" style="4" customWidth="1"/>
    <col min="255" max="255" width="25.125" style="4" customWidth="1"/>
    <col min="256" max="256" width="19.375" style="4" customWidth="1"/>
    <col min="257" max="257" width="26.875" style="4" customWidth="1"/>
    <col min="258" max="491" width="9" style="4"/>
    <col min="492" max="492" width="2.5" style="4" customWidth="1"/>
    <col min="493" max="493" width="17.875" style="4" customWidth="1"/>
    <col min="494" max="503" width="0" style="4" hidden="1" customWidth="1"/>
    <col min="504" max="504" width="21.375" style="4" bestFit="1" customWidth="1"/>
    <col min="505" max="509" width="5.625" style="4" customWidth="1"/>
    <col min="510" max="510" width="5.125" style="4" customWidth="1"/>
    <col min="511" max="511" width="25.125" style="4" customWidth="1"/>
    <col min="512" max="512" width="19.375" style="4" customWidth="1"/>
    <col min="513" max="513" width="26.875" style="4" customWidth="1"/>
    <col min="514" max="747" width="9" style="4"/>
    <col min="748" max="748" width="2.5" style="4" customWidth="1"/>
    <col min="749" max="749" width="17.875" style="4" customWidth="1"/>
    <col min="750" max="759" width="0" style="4" hidden="1" customWidth="1"/>
    <col min="760" max="760" width="21.375" style="4" bestFit="1" customWidth="1"/>
    <col min="761" max="765" width="5.625" style="4" customWidth="1"/>
    <col min="766" max="766" width="5.125" style="4" customWidth="1"/>
    <col min="767" max="767" width="25.125" style="4" customWidth="1"/>
    <col min="768" max="768" width="19.375" style="4" customWidth="1"/>
    <col min="769" max="769" width="26.875" style="4" customWidth="1"/>
    <col min="770" max="1003" width="9" style="4"/>
    <col min="1004" max="1004" width="2.5" style="4" customWidth="1"/>
    <col min="1005" max="1005" width="17.875" style="4" customWidth="1"/>
    <col min="1006" max="1015" width="0" style="4" hidden="1" customWidth="1"/>
    <col min="1016" max="1016" width="21.375" style="4" bestFit="1" customWidth="1"/>
    <col min="1017" max="1021" width="5.625" style="4" customWidth="1"/>
    <col min="1022" max="1022" width="5.125" style="4" customWidth="1"/>
    <col min="1023" max="1023" width="25.125" style="4" customWidth="1"/>
    <col min="1024" max="1024" width="19.375" style="4" customWidth="1"/>
    <col min="1025" max="1025" width="26.875" style="4" customWidth="1"/>
    <col min="1026" max="1259" width="9" style="4"/>
    <col min="1260" max="1260" width="2.5" style="4" customWidth="1"/>
    <col min="1261" max="1261" width="17.875" style="4" customWidth="1"/>
    <col min="1262" max="1271" width="0" style="4" hidden="1" customWidth="1"/>
    <col min="1272" max="1272" width="21.375" style="4" bestFit="1" customWidth="1"/>
    <col min="1273" max="1277" width="5.625" style="4" customWidth="1"/>
    <col min="1278" max="1278" width="5.125" style="4" customWidth="1"/>
    <col min="1279" max="1279" width="25.125" style="4" customWidth="1"/>
    <col min="1280" max="1280" width="19.375" style="4" customWidth="1"/>
    <col min="1281" max="1281" width="26.875" style="4" customWidth="1"/>
    <col min="1282" max="1515" width="9" style="4"/>
    <col min="1516" max="1516" width="2.5" style="4" customWidth="1"/>
    <col min="1517" max="1517" width="17.875" style="4" customWidth="1"/>
    <col min="1518" max="1527" width="0" style="4" hidden="1" customWidth="1"/>
    <col min="1528" max="1528" width="21.375" style="4" bestFit="1" customWidth="1"/>
    <col min="1529" max="1533" width="5.625" style="4" customWidth="1"/>
    <col min="1534" max="1534" width="5.125" style="4" customWidth="1"/>
    <col min="1535" max="1535" width="25.125" style="4" customWidth="1"/>
    <col min="1536" max="1536" width="19.375" style="4" customWidth="1"/>
    <col min="1537" max="1537" width="26.875" style="4" customWidth="1"/>
    <col min="1538" max="1771" width="9" style="4"/>
    <col min="1772" max="1772" width="2.5" style="4" customWidth="1"/>
    <col min="1773" max="1773" width="17.875" style="4" customWidth="1"/>
    <col min="1774" max="1783" width="0" style="4" hidden="1" customWidth="1"/>
    <col min="1784" max="1784" width="21.375" style="4" bestFit="1" customWidth="1"/>
    <col min="1785" max="1789" width="5.625" style="4" customWidth="1"/>
    <col min="1790" max="1790" width="5.125" style="4" customWidth="1"/>
    <col min="1791" max="1791" width="25.125" style="4" customWidth="1"/>
    <col min="1792" max="1792" width="19.375" style="4" customWidth="1"/>
    <col min="1793" max="1793" width="26.875" style="4" customWidth="1"/>
    <col min="1794" max="2027" width="9" style="4"/>
    <col min="2028" max="2028" width="2.5" style="4" customWidth="1"/>
    <col min="2029" max="2029" width="17.875" style="4" customWidth="1"/>
    <col min="2030" max="2039" width="0" style="4" hidden="1" customWidth="1"/>
    <col min="2040" max="2040" width="21.375" style="4" bestFit="1" customWidth="1"/>
    <col min="2041" max="2045" width="5.625" style="4" customWidth="1"/>
    <col min="2046" max="2046" width="5.125" style="4" customWidth="1"/>
    <col min="2047" max="2047" width="25.125" style="4" customWidth="1"/>
    <col min="2048" max="2048" width="19.375" style="4" customWidth="1"/>
    <col min="2049" max="2049" width="26.875" style="4" customWidth="1"/>
    <col min="2050" max="2283" width="9" style="4"/>
    <col min="2284" max="2284" width="2.5" style="4" customWidth="1"/>
    <col min="2285" max="2285" width="17.875" style="4" customWidth="1"/>
    <col min="2286" max="2295" width="0" style="4" hidden="1" customWidth="1"/>
    <col min="2296" max="2296" width="21.375" style="4" bestFit="1" customWidth="1"/>
    <col min="2297" max="2301" width="5.625" style="4" customWidth="1"/>
    <col min="2302" max="2302" width="5.125" style="4" customWidth="1"/>
    <col min="2303" max="2303" width="25.125" style="4" customWidth="1"/>
    <col min="2304" max="2304" width="19.375" style="4" customWidth="1"/>
    <col min="2305" max="2305" width="26.875" style="4" customWidth="1"/>
    <col min="2306" max="2539" width="9" style="4"/>
    <col min="2540" max="2540" width="2.5" style="4" customWidth="1"/>
    <col min="2541" max="2541" width="17.875" style="4" customWidth="1"/>
    <col min="2542" max="2551" width="0" style="4" hidden="1" customWidth="1"/>
    <col min="2552" max="2552" width="21.375" style="4" bestFit="1" customWidth="1"/>
    <col min="2553" max="2557" width="5.625" style="4" customWidth="1"/>
    <col min="2558" max="2558" width="5.125" style="4" customWidth="1"/>
    <col min="2559" max="2559" width="25.125" style="4" customWidth="1"/>
    <col min="2560" max="2560" width="19.375" style="4" customWidth="1"/>
    <col min="2561" max="2561" width="26.875" style="4" customWidth="1"/>
    <col min="2562" max="2795" width="9" style="4"/>
    <col min="2796" max="2796" width="2.5" style="4" customWidth="1"/>
    <col min="2797" max="2797" width="17.875" style="4" customWidth="1"/>
    <col min="2798" max="2807" width="0" style="4" hidden="1" customWidth="1"/>
    <col min="2808" max="2808" width="21.375" style="4" bestFit="1" customWidth="1"/>
    <col min="2809" max="2813" width="5.625" style="4" customWidth="1"/>
    <col min="2814" max="2814" width="5.125" style="4" customWidth="1"/>
    <col min="2815" max="2815" width="25.125" style="4" customWidth="1"/>
    <col min="2816" max="2816" width="19.375" style="4" customWidth="1"/>
    <col min="2817" max="2817" width="26.875" style="4" customWidth="1"/>
    <col min="2818" max="3051" width="9" style="4"/>
    <col min="3052" max="3052" width="2.5" style="4" customWidth="1"/>
    <col min="3053" max="3053" width="17.875" style="4" customWidth="1"/>
    <col min="3054" max="3063" width="0" style="4" hidden="1" customWidth="1"/>
    <col min="3064" max="3064" width="21.375" style="4" bestFit="1" customWidth="1"/>
    <col min="3065" max="3069" width="5.625" style="4" customWidth="1"/>
    <col min="3070" max="3070" width="5.125" style="4" customWidth="1"/>
    <col min="3071" max="3071" width="25.125" style="4" customWidth="1"/>
    <col min="3072" max="3072" width="19.375" style="4" customWidth="1"/>
    <col min="3073" max="3073" width="26.875" style="4" customWidth="1"/>
    <col min="3074" max="3307" width="9" style="4"/>
    <col min="3308" max="3308" width="2.5" style="4" customWidth="1"/>
    <col min="3309" max="3309" width="17.875" style="4" customWidth="1"/>
    <col min="3310" max="3319" width="0" style="4" hidden="1" customWidth="1"/>
    <col min="3320" max="3320" width="21.375" style="4" bestFit="1" customWidth="1"/>
    <col min="3321" max="3325" width="5.625" style="4" customWidth="1"/>
    <col min="3326" max="3326" width="5.125" style="4" customWidth="1"/>
    <col min="3327" max="3327" width="25.125" style="4" customWidth="1"/>
    <col min="3328" max="3328" width="19.375" style="4" customWidth="1"/>
    <col min="3329" max="3329" width="26.875" style="4" customWidth="1"/>
    <col min="3330" max="3563" width="9" style="4"/>
    <col min="3564" max="3564" width="2.5" style="4" customWidth="1"/>
    <col min="3565" max="3565" width="17.875" style="4" customWidth="1"/>
    <col min="3566" max="3575" width="0" style="4" hidden="1" customWidth="1"/>
    <col min="3576" max="3576" width="21.375" style="4" bestFit="1" customWidth="1"/>
    <col min="3577" max="3581" width="5.625" style="4" customWidth="1"/>
    <col min="3582" max="3582" width="5.125" style="4" customWidth="1"/>
    <col min="3583" max="3583" width="25.125" style="4" customWidth="1"/>
    <col min="3584" max="3584" width="19.375" style="4" customWidth="1"/>
    <col min="3585" max="3585" width="26.875" style="4" customWidth="1"/>
    <col min="3586" max="3819" width="9" style="4"/>
    <col min="3820" max="3820" width="2.5" style="4" customWidth="1"/>
    <col min="3821" max="3821" width="17.875" style="4" customWidth="1"/>
    <col min="3822" max="3831" width="0" style="4" hidden="1" customWidth="1"/>
    <col min="3832" max="3832" width="21.375" style="4" bestFit="1" customWidth="1"/>
    <col min="3833" max="3837" width="5.625" style="4" customWidth="1"/>
    <col min="3838" max="3838" width="5.125" style="4" customWidth="1"/>
    <col min="3839" max="3839" width="25.125" style="4" customWidth="1"/>
    <col min="3840" max="3840" width="19.375" style="4" customWidth="1"/>
    <col min="3841" max="3841" width="26.875" style="4" customWidth="1"/>
    <col min="3842" max="4075" width="9" style="4"/>
    <col min="4076" max="4076" width="2.5" style="4" customWidth="1"/>
    <col min="4077" max="4077" width="17.875" style="4" customWidth="1"/>
    <col min="4078" max="4087" width="0" style="4" hidden="1" customWidth="1"/>
    <col min="4088" max="4088" width="21.375" style="4" bestFit="1" customWidth="1"/>
    <col min="4089" max="4093" width="5.625" style="4" customWidth="1"/>
    <col min="4094" max="4094" width="5.125" style="4" customWidth="1"/>
    <col min="4095" max="4095" width="25.125" style="4" customWidth="1"/>
    <col min="4096" max="4096" width="19.375" style="4" customWidth="1"/>
    <col min="4097" max="4097" width="26.875" style="4" customWidth="1"/>
    <col min="4098" max="4331" width="9" style="4"/>
    <col min="4332" max="4332" width="2.5" style="4" customWidth="1"/>
    <col min="4333" max="4333" width="17.875" style="4" customWidth="1"/>
    <col min="4334" max="4343" width="0" style="4" hidden="1" customWidth="1"/>
    <col min="4344" max="4344" width="21.375" style="4" bestFit="1" customWidth="1"/>
    <col min="4345" max="4349" width="5.625" style="4" customWidth="1"/>
    <col min="4350" max="4350" width="5.125" style="4" customWidth="1"/>
    <col min="4351" max="4351" width="25.125" style="4" customWidth="1"/>
    <col min="4352" max="4352" width="19.375" style="4" customWidth="1"/>
    <col min="4353" max="4353" width="26.875" style="4" customWidth="1"/>
    <col min="4354" max="4587" width="9" style="4"/>
    <col min="4588" max="4588" width="2.5" style="4" customWidth="1"/>
    <col min="4589" max="4589" width="17.875" style="4" customWidth="1"/>
    <col min="4590" max="4599" width="0" style="4" hidden="1" customWidth="1"/>
    <col min="4600" max="4600" width="21.375" style="4" bestFit="1" customWidth="1"/>
    <col min="4601" max="4605" width="5.625" style="4" customWidth="1"/>
    <col min="4606" max="4606" width="5.125" style="4" customWidth="1"/>
    <col min="4607" max="4607" width="25.125" style="4" customWidth="1"/>
    <col min="4608" max="4608" width="19.375" style="4" customWidth="1"/>
    <col min="4609" max="4609" width="26.875" style="4" customWidth="1"/>
    <col min="4610" max="4843" width="9" style="4"/>
    <col min="4844" max="4844" width="2.5" style="4" customWidth="1"/>
    <col min="4845" max="4845" width="17.875" style="4" customWidth="1"/>
    <col min="4846" max="4855" width="0" style="4" hidden="1" customWidth="1"/>
    <col min="4856" max="4856" width="21.375" style="4" bestFit="1" customWidth="1"/>
    <col min="4857" max="4861" width="5.625" style="4" customWidth="1"/>
    <col min="4862" max="4862" width="5.125" style="4" customWidth="1"/>
    <col min="4863" max="4863" width="25.125" style="4" customWidth="1"/>
    <col min="4864" max="4864" width="19.375" style="4" customWidth="1"/>
    <col min="4865" max="4865" width="26.875" style="4" customWidth="1"/>
    <col min="4866" max="5099" width="9" style="4"/>
    <col min="5100" max="5100" width="2.5" style="4" customWidth="1"/>
    <col min="5101" max="5101" width="17.875" style="4" customWidth="1"/>
    <col min="5102" max="5111" width="0" style="4" hidden="1" customWidth="1"/>
    <col min="5112" max="5112" width="21.375" style="4" bestFit="1" customWidth="1"/>
    <col min="5113" max="5117" width="5.625" style="4" customWidth="1"/>
    <col min="5118" max="5118" width="5.125" style="4" customWidth="1"/>
    <col min="5119" max="5119" width="25.125" style="4" customWidth="1"/>
    <col min="5120" max="5120" width="19.375" style="4" customWidth="1"/>
    <col min="5121" max="5121" width="26.875" style="4" customWidth="1"/>
    <col min="5122" max="5355" width="9" style="4"/>
    <col min="5356" max="5356" width="2.5" style="4" customWidth="1"/>
    <col min="5357" max="5357" width="17.875" style="4" customWidth="1"/>
    <col min="5358" max="5367" width="0" style="4" hidden="1" customWidth="1"/>
    <col min="5368" max="5368" width="21.375" style="4" bestFit="1" customWidth="1"/>
    <col min="5369" max="5373" width="5.625" style="4" customWidth="1"/>
    <col min="5374" max="5374" width="5.125" style="4" customWidth="1"/>
    <col min="5375" max="5375" width="25.125" style="4" customWidth="1"/>
    <col min="5376" max="5376" width="19.375" style="4" customWidth="1"/>
    <col min="5377" max="5377" width="26.875" style="4" customWidth="1"/>
    <col min="5378" max="5611" width="9" style="4"/>
    <col min="5612" max="5612" width="2.5" style="4" customWidth="1"/>
    <col min="5613" max="5613" width="17.875" style="4" customWidth="1"/>
    <col min="5614" max="5623" width="0" style="4" hidden="1" customWidth="1"/>
    <col min="5624" max="5624" width="21.375" style="4" bestFit="1" customWidth="1"/>
    <col min="5625" max="5629" width="5.625" style="4" customWidth="1"/>
    <col min="5630" max="5630" width="5.125" style="4" customWidth="1"/>
    <col min="5631" max="5631" width="25.125" style="4" customWidth="1"/>
    <col min="5632" max="5632" width="19.375" style="4" customWidth="1"/>
    <col min="5633" max="5633" width="26.875" style="4" customWidth="1"/>
    <col min="5634" max="5867" width="9" style="4"/>
    <col min="5868" max="5868" width="2.5" style="4" customWidth="1"/>
    <col min="5869" max="5869" width="17.875" style="4" customWidth="1"/>
    <col min="5870" max="5879" width="0" style="4" hidden="1" customWidth="1"/>
    <col min="5880" max="5880" width="21.375" style="4" bestFit="1" customWidth="1"/>
    <col min="5881" max="5885" width="5.625" style="4" customWidth="1"/>
    <col min="5886" max="5886" width="5.125" style="4" customWidth="1"/>
    <col min="5887" max="5887" width="25.125" style="4" customWidth="1"/>
    <col min="5888" max="5888" width="19.375" style="4" customWidth="1"/>
    <col min="5889" max="5889" width="26.875" style="4" customWidth="1"/>
    <col min="5890" max="6123" width="9" style="4"/>
    <col min="6124" max="6124" width="2.5" style="4" customWidth="1"/>
    <col min="6125" max="6125" width="17.875" style="4" customWidth="1"/>
    <col min="6126" max="6135" width="0" style="4" hidden="1" customWidth="1"/>
    <col min="6136" max="6136" width="21.375" style="4" bestFit="1" customWidth="1"/>
    <col min="6137" max="6141" width="5.625" style="4" customWidth="1"/>
    <col min="6142" max="6142" width="5.125" style="4" customWidth="1"/>
    <col min="6143" max="6143" width="25.125" style="4" customWidth="1"/>
    <col min="6144" max="6144" width="19.375" style="4" customWidth="1"/>
    <col min="6145" max="6145" width="26.875" style="4" customWidth="1"/>
    <col min="6146" max="6379" width="9" style="4"/>
    <col min="6380" max="6380" width="2.5" style="4" customWidth="1"/>
    <col min="6381" max="6381" width="17.875" style="4" customWidth="1"/>
    <col min="6382" max="6391" width="0" style="4" hidden="1" customWidth="1"/>
    <col min="6392" max="6392" width="21.375" style="4" bestFit="1" customWidth="1"/>
    <col min="6393" max="6397" width="5.625" style="4" customWidth="1"/>
    <col min="6398" max="6398" width="5.125" style="4" customWidth="1"/>
    <col min="6399" max="6399" width="25.125" style="4" customWidth="1"/>
    <col min="6400" max="6400" width="19.375" style="4" customWidth="1"/>
    <col min="6401" max="6401" width="26.875" style="4" customWidth="1"/>
    <col min="6402" max="6635" width="9" style="4"/>
    <col min="6636" max="6636" width="2.5" style="4" customWidth="1"/>
    <col min="6637" max="6637" width="17.875" style="4" customWidth="1"/>
    <col min="6638" max="6647" width="0" style="4" hidden="1" customWidth="1"/>
    <col min="6648" max="6648" width="21.375" style="4" bestFit="1" customWidth="1"/>
    <col min="6649" max="6653" width="5.625" style="4" customWidth="1"/>
    <col min="6654" max="6654" width="5.125" style="4" customWidth="1"/>
    <col min="6655" max="6655" width="25.125" style="4" customWidth="1"/>
    <col min="6656" max="6656" width="19.375" style="4" customWidth="1"/>
    <col min="6657" max="6657" width="26.875" style="4" customWidth="1"/>
    <col min="6658" max="6891" width="9" style="4"/>
    <col min="6892" max="6892" width="2.5" style="4" customWidth="1"/>
    <col min="6893" max="6893" width="17.875" style="4" customWidth="1"/>
    <col min="6894" max="6903" width="0" style="4" hidden="1" customWidth="1"/>
    <col min="6904" max="6904" width="21.375" style="4" bestFit="1" customWidth="1"/>
    <col min="6905" max="6909" width="5.625" style="4" customWidth="1"/>
    <col min="6910" max="6910" width="5.125" style="4" customWidth="1"/>
    <col min="6911" max="6911" width="25.125" style="4" customWidth="1"/>
    <col min="6912" max="6912" width="19.375" style="4" customWidth="1"/>
    <col min="6913" max="6913" width="26.875" style="4" customWidth="1"/>
    <col min="6914" max="7147" width="9" style="4"/>
    <col min="7148" max="7148" width="2.5" style="4" customWidth="1"/>
    <col min="7149" max="7149" width="17.875" style="4" customWidth="1"/>
    <col min="7150" max="7159" width="0" style="4" hidden="1" customWidth="1"/>
    <col min="7160" max="7160" width="21.375" style="4" bestFit="1" customWidth="1"/>
    <col min="7161" max="7165" width="5.625" style="4" customWidth="1"/>
    <col min="7166" max="7166" width="5.125" style="4" customWidth="1"/>
    <col min="7167" max="7167" width="25.125" style="4" customWidth="1"/>
    <col min="7168" max="7168" width="19.375" style="4" customWidth="1"/>
    <col min="7169" max="7169" width="26.875" style="4" customWidth="1"/>
    <col min="7170" max="7403" width="9" style="4"/>
    <col min="7404" max="7404" width="2.5" style="4" customWidth="1"/>
    <col min="7405" max="7405" width="17.875" style="4" customWidth="1"/>
    <col min="7406" max="7415" width="0" style="4" hidden="1" customWidth="1"/>
    <col min="7416" max="7416" width="21.375" style="4" bestFit="1" customWidth="1"/>
    <col min="7417" max="7421" width="5.625" style="4" customWidth="1"/>
    <col min="7422" max="7422" width="5.125" style="4" customWidth="1"/>
    <col min="7423" max="7423" width="25.125" style="4" customWidth="1"/>
    <col min="7424" max="7424" width="19.375" style="4" customWidth="1"/>
    <col min="7425" max="7425" width="26.875" style="4" customWidth="1"/>
    <col min="7426" max="7659" width="9" style="4"/>
    <col min="7660" max="7660" width="2.5" style="4" customWidth="1"/>
    <col min="7661" max="7661" width="17.875" style="4" customWidth="1"/>
    <col min="7662" max="7671" width="0" style="4" hidden="1" customWidth="1"/>
    <col min="7672" max="7672" width="21.375" style="4" bestFit="1" customWidth="1"/>
    <col min="7673" max="7677" width="5.625" style="4" customWidth="1"/>
    <col min="7678" max="7678" width="5.125" style="4" customWidth="1"/>
    <col min="7679" max="7679" width="25.125" style="4" customWidth="1"/>
    <col min="7680" max="7680" width="19.375" style="4" customWidth="1"/>
    <col min="7681" max="7681" width="26.875" style="4" customWidth="1"/>
    <col min="7682" max="7915" width="9" style="4"/>
    <col min="7916" max="7916" width="2.5" style="4" customWidth="1"/>
    <col min="7917" max="7917" width="17.875" style="4" customWidth="1"/>
    <col min="7918" max="7927" width="0" style="4" hidden="1" customWidth="1"/>
    <col min="7928" max="7928" width="21.375" style="4" bestFit="1" customWidth="1"/>
    <col min="7929" max="7933" width="5.625" style="4" customWidth="1"/>
    <col min="7934" max="7934" width="5.125" style="4" customWidth="1"/>
    <col min="7935" max="7935" width="25.125" style="4" customWidth="1"/>
    <col min="7936" max="7936" width="19.375" style="4" customWidth="1"/>
    <col min="7937" max="7937" width="26.875" style="4" customWidth="1"/>
    <col min="7938" max="8171" width="9" style="4"/>
    <col min="8172" max="8172" width="2.5" style="4" customWidth="1"/>
    <col min="8173" max="8173" width="17.875" style="4" customWidth="1"/>
    <col min="8174" max="8183" width="0" style="4" hidden="1" customWidth="1"/>
    <col min="8184" max="8184" width="21.375" style="4" bestFit="1" customWidth="1"/>
    <col min="8185" max="8189" width="5.625" style="4" customWidth="1"/>
    <col min="8190" max="8190" width="5.125" style="4" customWidth="1"/>
    <col min="8191" max="8191" width="25.125" style="4" customWidth="1"/>
    <col min="8192" max="8192" width="19.375" style="4" customWidth="1"/>
    <col min="8193" max="8193" width="26.875" style="4" customWidth="1"/>
    <col min="8194" max="8427" width="9" style="4"/>
    <col min="8428" max="8428" width="2.5" style="4" customWidth="1"/>
    <col min="8429" max="8429" width="17.875" style="4" customWidth="1"/>
    <col min="8430" max="8439" width="0" style="4" hidden="1" customWidth="1"/>
    <col min="8440" max="8440" width="21.375" style="4" bestFit="1" customWidth="1"/>
    <col min="8441" max="8445" width="5.625" style="4" customWidth="1"/>
    <col min="8446" max="8446" width="5.125" style="4" customWidth="1"/>
    <col min="8447" max="8447" width="25.125" style="4" customWidth="1"/>
    <col min="8448" max="8448" width="19.375" style="4" customWidth="1"/>
    <col min="8449" max="8449" width="26.875" style="4" customWidth="1"/>
    <col min="8450" max="8683" width="9" style="4"/>
    <col min="8684" max="8684" width="2.5" style="4" customWidth="1"/>
    <col min="8685" max="8685" width="17.875" style="4" customWidth="1"/>
    <col min="8686" max="8695" width="0" style="4" hidden="1" customWidth="1"/>
    <col min="8696" max="8696" width="21.375" style="4" bestFit="1" customWidth="1"/>
    <col min="8697" max="8701" width="5.625" style="4" customWidth="1"/>
    <col min="8702" max="8702" width="5.125" style="4" customWidth="1"/>
    <col min="8703" max="8703" width="25.125" style="4" customWidth="1"/>
    <col min="8704" max="8704" width="19.375" style="4" customWidth="1"/>
    <col min="8705" max="8705" width="26.875" style="4" customWidth="1"/>
    <col min="8706" max="8939" width="9" style="4"/>
    <col min="8940" max="8940" width="2.5" style="4" customWidth="1"/>
    <col min="8941" max="8941" width="17.875" style="4" customWidth="1"/>
    <col min="8942" max="8951" width="0" style="4" hidden="1" customWidth="1"/>
    <col min="8952" max="8952" width="21.375" style="4" bestFit="1" customWidth="1"/>
    <col min="8953" max="8957" width="5.625" style="4" customWidth="1"/>
    <col min="8958" max="8958" width="5.125" style="4" customWidth="1"/>
    <col min="8959" max="8959" width="25.125" style="4" customWidth="1"/>
    <col min="8960" max="8960" width="19.375" style="4" customWidth="1"/>
    <col min="8961" max="8961" width="26.875" style="4" customWidth="1"/>
    <col min="8962" max="9195" width="9" style="4"/>
    <col min="9196" max="9196" width="2.5" style="4" customWidth="1"/>
    <col min="9197" max="9197" width="17.875" style="4" customWidth="1"/>
    <col min="9198" max="9207" width="0" style="4" hidden="1" customWidth="1"/>
    <col min="9208" max="9208" width="21.375" style="4" bestFit="1" customWidth="1"/>
    <col min="9209" max="9213" width="5.625" style="4" customWidth="1"/>
    <col min="9214" max="9214" width="5.125" style="4" customWidth="1"/>
    <col min="9215" max="9215" width="25.125" style="4" customWidth="1"/>
    <col min="9216" max="9216" width="19.375" style="4" customWidth="1"/>
    <col min="9217" max="9217" width="26.875" style="4" customWidth="1"/>
    <col min="9218" max="9451" width="9" style="4"/>
    <col min="9452" max="9452" width="2.5" style="4" customWidth="1"/>
    <col min="9453" max="9453" width="17.875" style="4" customWidth="1"/>
    <col min="9454" max="9463" width="0" style="4" hidden="1" customWidth="1"/>
    <col min="9464" max="9464" width="21.375" style="4" bestFit="1" customWidth="1"/>
    <col min="9465" max="9469" width="5.625" style="4" customWidth="1"/>
    <col min="9470" max="9470" width="5.125" style="4" customWidth="1"/>
    <col min="9471" max="9471" width="25.125" style="4" customWidth="1"/>
    <col min="9472" max="9472" width="19.375" style="4" customWidth="1"/>
    <col min="9473" max="9473" width="26.875" style="4" customWidth="1"/>
    <col min="9474" max="9707" width="9" style="4"/>
    <col min="9708" max="9708" width="2.5" style="4" customWidth="1"/>
    <col min="9709" max="9709" width="17.875" style="4" customWidth="1"/>
    <col min="9710" max="9719" width="0" style="4" hidden="1" customWidth="1"/>
    <col min="9720" max="9720" width="21.375" style="4" bestFit="1" customWidth="1"/>
    <col min="9721" max="9725" width="5.625" style="4" customWidth="1"/>
    <col min="9726" max="9726" width="5.125" style="4" customWidth="1"/>
    <col min="9727" max="9727" width="25.125" style="4" customWidth="1"/>
    <col min="9728" max="9728" width="19.375" style="4" customWidth="1"/>
    <col min="9729" max="9729" width="26.875" style="4" customWidth="1"/>
    <col min="9730" max="9963" width="9" style="4"/>
    <col min="9964" max="9964" width="2.5" style="4" customWidth="1"/>
    <col min="9965" max="9965" width="17.875" style="4" customWidth="1"/>
    <col min="9966" max="9975" width="0" style="4" hidden="1" customWidth="1"/>
    <col min="9976" max="9976" width="21.375" style="4" bestFit="1" customWidth="1"/>
    <col min="9977" max="9981" width="5.625" style="4" customWidth="1"/>
    <col min="9982" max="9982" width="5.125" style="4" customWidth="1"/>
    <col min="9983" max="9983" width="25.125" style="4" customWidth="1"/>
    <col min="9984" max="9984" width="19.375" style="4" customWidth="1"/>
    <col min="9985" max="9985" width="26.875" style="4" customWidth="1"/>
    <col min="9986" max="10219" width="9" style="4"/>
    <col min="10220" max="10220" width="2.5" style="4" customWidth="1"/>
    <col min="10221" max="10221" width="17.875" style="4" customWidth="1"/>
    <col min="10222" max="10231" width="0" style="4" hidden="1" customWidth="1"/>
    <col min="10232" max="10232" width="21.375" style="4" bestFit="1" customWidth="1"/>
    <col min="10233" max="10237" width="5.625" style="4" customWidth="1"/>
    <col min="10238" max="10238" width="5.125" style="4" customWidth="1"/>
    <col min="10239" max="10239" width="25.125" style="4" customWidth="1"/>
    <col min="10240" max="10240" width="19.375" style="4" customWidth="1"/>
    <col min="10241" max="10241" width="26.875" style="4" customWidth="1"/>
    <col min="10242" max="10475" width="9" style="4"/>
    <col min="10476" max="10476" width="2.5" style="4" customWidth="1"/>
    <col min="10477" max="10477" width="17.875" style="4" customWidth="1"/>
    <col min="10478" max="10487" width="0" style="4" hidden="1" customWidth="1"/>
    <col min="10488" max="10488" width="21.375" style="4" bestFit="1" customWidth="1"/>
    <col min="10489" max="10493" width="5.625" style="4" customWidth="1"/>
    <col min="10494" max="10494" width="5.125" style="4" customWidth="1"/>
    <col min="10495" max="10495" width="25.125" style="4" customWidth="1"/>
    <col min="10496" max="10496" width="19.375" style="4" customWidth="1"/>
    <col min="10497" max="10497" width="26.875" style="4" customWidth="1"/>
    <col min="10498" max="10731" width="9" style="4"/>
    <col min="10732" max="10732" width="2.5" style="4" customWidth="1"/>
    <col min="10733" max="10733" width="17.875" style="4" customWidth="1"/>
    <col min="10734" max="10743" width="0" style="4" hidden="1" customWidth="1"/>
    <col min="10744" max="10744" width="21.375" style="4" bestFit="1" customWidth="1"/>
    <col min="10745" max="10749" width="5.625" style="4" customWidth="1"/>
    <col min="10750" max="10750" width="5.125" style="4" customWidth="1"/>
    <col min="10751" max="10751" width="25.125" style="4" customWidth="1"/>
    <col min="10752" max="10752" width="19.375" style="4" customWidth="1"/>
    <col min="10753" max="10753" width="26.875" style="4" customWidth="1"/>
    <col min="10754" max="10987" width="9" style="4"/>
    <col min="10988" max="10988" width="2.5" style="4" customWidth="1"/>
    <col min="10989" max="10989" width="17.875" style="4" customWidth="1"/>
    <col min="10990" max="10999" width="0" style="4" hidden="1" customWidth="1"/>
    <col min="11000" max="11000" width="21.375" style="4" bestFit="1" customWidth="1"/>
    <col min="11001" max="11005" width="5.625" style="4" customWidth="1"/>
    <col min="11006" max="11006" width="5.125" style="4" customWidth="1"/>
    <col min="11007" max="11007" width="25.125" style="4" customWidth="1"/>
    <col min="11008" max="11008" width="19.375" style="4" customWidth="1"/>
    <col min="11009" max="11009" width="26.875" style="4" customWidth="1"/>
    <col min="11010" max="11243" width="9" style="4"/>
    <col min="11244" max="11244" width="2.5" style="4" customWidth="1"/>
    <col min="11245" max="11245" width="17.875" style="4" customWidth="1"/>
    <col min="11246" max="11255" width="0" style="4" hidden="1" customWidth="1"/>
    <col min="11256" max="11256" width="21.375" style="4" bestFit="1" customWidth="1"/>
    <col min="11257" max="11261" width="5.625" style="4" customWidth="1"/>
    <col min="11262" max="11262" width="5.125" style="4" customWidth="1"/>
    <col min="11263" max="11263" width="25.125" style="4" customWidth="1"/>
    <col min="11264" max="11264" width="19.375" style="4" customWidth="1"/>
    <col min="11265" max="11265" width="26.875" style="4" customWidth="1"/>
    <col min="11266" max="11499" width="9" style="4"/>
    <col min="11500" max="11500" width="2.5" style="4" customWidth="1"/>
    <col min="11501" max="11501" width="17.875" style="4" customWidth="1"/>
    <col min="11502" max="11511" width="0" style="4" hidden="1" customWidth="1"/>
    <col min="11512" max="11512" width="21.375" style="4" bestFit="1" customWidth="1"/>
    <col min="11513" max="11517" width="5.625" style="4" customWidth="1"/>
    <col min="11518" max="11518" width="5.125" style="4" customWidth="1"/>
    <col min="11519" max="11519" width="25.125" style="4" customWidth="1"/>
    <col min="11520" max="11520" width="19.375" style="4" customWidth="1"/>
    <col min="11521" max="11521" width="26.875" style="4" customWidth="1"/>
    <col min="11522" max="11755" width="9" style="4"/>
    <col min="11756" max="11756" width="2.5" style="4" customWidth="1"/>
    <col min="11757" max="11757" width="17.875" style="4" customWidth="1"/>
    <col min="11758" max="11767" width="0" style="4" hidden="1" customWidth="1"/>
    <col min="11768" max="11768" width="21.375" style="4" bestFit="1" customWidth="1"/>
    <col min="11769" max="11773" width="5.625" style="4" customWidth="1"/>
    <col min="11774" max="11774" width="5.125" style="4" customWidth="1"/>
    <col min="11775" max="11775" width="25.125" style="4" customWidth="1"/>
    <col min="11776" max="11776" width="19.375" style="4" customWidth="1"/>
    <col min="11777" max="11777" width="26.875" style="4" customWidth="1"/>
    <col min="11778" max="12011" width="9" style="4"/>
    <col min="12012" max="12012" width="2.5" style="4" customWidth="1"/>
    <col min="12013" max="12013" width="17.875" style="4" customWidth="1"/>
    <col min="12014" max="12023" width="0" style="4" hidden="1" customWidth="1"/>
    <col min="12024" max="12024" width="21.375" style="4" bestFit="1" customWidth="1"/>
    <col min="12025" max="12029" width="5.625" style="4" customWidth="1"/>
    <col min="12030" max="12030" width="5.125" style="4" customWidth="1"/>
    <col min="12031" max="12031" width="25.125" style="4" customWidth="1"/>
    <col min="12032" max="12032" width="19.375" style="4" customWidth="1"/>
    <col min="12033" max="12033" width="26.875" style="4" customWidth="1"/>
    <col min="12034" max="12267" width="9" style="4"/>
    <col min="12268" max="12268" width="2.5" style="4" customWidth="1"/>
    <col min="12269" max="12269" width="17.875" style="4" customWidth="1"/>
    <col min="12270" max="12279" width="0" style="4" hidden="1" customWidth="1"/>
    <col min="12280" max="12280" width="21.375" style="4" bestFit="1" customWidth="1"/>
    <col min="12281" max="12285" width="5.625" style="4" customWidth="1"/>
    <col min="12286" max="12286" width="5.125" style="4" customWidth="1"/>
    <col min="12287" max="12287" width="25.125" style="4" customWidth="1"/>
    <col min="12288" max="12288" width="19.375" style="4" customWidth="1"/>
    <col min="12289" max="12289" width="26.875" style="4" customWidth="1"/>
    <col min="12290" max="12523" width="9" style="4"/>
    <col min="12524" max="12524" width="2.5" style="4" customWidth="1"/>
    <col min="12525" max="12525" width="17.875" style="4" customWidth="1"/>
    <col min="12526" max="12535" width="0" style="4" hidden="1" customWidth="1"/>
    <col min="12536" max="12536" width="21.375" style="4" bestFit="1" customWidth="1"/>
    <col min="12537" max="12541" width="5.625" style="4" customWidth="1"/>
    <col min="12542" max="12542" width="5.125" style="4" customWidth="1"/>
    <col min="12543" max="12543" width="25.125" style="4" customWidth="1"/>
    <col min="12544" max="12544" width="19.375" style="4" customWidth="1"/>
    <col min="12545" max="12545" width="26.875" style="4" customWidth="1"/>
    <col min="12546" max="12779" width="9" style="4"/>
    <col min="12780" max="12780" width="2.5" style="4" customWidth="1"/>
    <col min="12781" max="12781" width="17.875" style="4" customWidth="1"/>
    <col min="12782" max="12791" width="0" style="4" hidden="1" customWidth="1"/>
    <col min="12792" max="12792" width="21.375" style="4" bestFit="1" customWidth="1"/>
    <col min="12793" max="12797" width="5.625" style="4" customWidth="1"/>
    <col min="12798" max="12798" width="5.125" style="4" customWidth="1"/>
    <col min="12799" max="12799" width="25.125" style="4" customWidth="1"/>
    <col min="12800" max="12800" width="19.375" style="4" customWidth="1"/>
    <col min="12801" max="12801" width="26.875" style="4" customWidth="1"/>
    <col min="12802" max="13035" width="9" style="4"/>
    <col min="13036" max="13036" width="2.5" style="4" customWidth="1"/>
    <col min="13037" max="13037" width="17.875" style="4" customWidth="1"/>
    <col min="13038" max="13047" width="0" style="4" hidden="1" customWidth="1"/>
    <col min="13048" max="13048" width="21.375" style="4" bestFit="1" customWidth="1"/>
    <col min="13049" max="13053" width="5.625" style="4" customWidth="1"/>
    <col min="13054" max="13054" width="5.125" style="4" customWidth="1"/>
    <col min="13055" max="13055" width="25.125" style="4" customWidth="1"/>
    <col min="13056" max="13056" width="19.375" style="4" customWidth="1"/>
    <col min="13057" max="13057" width="26.875" style="4" customWidth="1"/>
    <col min="13058" max="13291" width="9" style="4"/>
    <col min="13292" max="13292" width="2.5" style="4" customWidth="1"/>
    <col min="13293" max="13293" width="17.875" style="4" customWidth="1"/>
    <col min="13294" max="13303" width="0" style="4" hidden="1" customWidth="1"/>
    <col min="13304" max="13304" width="21.375" style="4" bestFit="1" customWidth="1"/>
    <col min="13305" max="13309" width="5.625" style="4" customWidth="1"/>
    <col min="13310" max="13310" width="5.125" style="4" customWidth="1"/>
    <col min="13311" max="13311" width="25.125" style="4" customWidth="1"/>
    <col min="13312" max="13312" width="19.375" style="4" customWidth="1"/>
    <col min="13313" max="13313" width="26.875" style="4" customWidth="1"/>
    <col min="13314" max="13547" width="9" style="4"/>
    <col min="13548" max="13548" width="2.5" style="4" customWidth="1"/>
    <col min="13549" max="13549" width="17.875" style="4" customWidth="1"/>
    <col min="13550" max="13559" width="0" style="4" hidden="1" customWidth="1"/>
    <col min="13560" max="13560" width="21.375" style="4" bestFit="1" customWidth="1"/>
    <col min="13561" max="13565" width="5.625" style="4" customWidth="1"/>
    <col min="13566" max="13566" width="5.125" style="4" customWidth="1"/>
    <col min="13567" max="13567" width="25.125" style="4" customWidth="1"/>
    <col min="13568" max="13568" width="19.375" style="4" customWidth="1"/>
    <col min="13569" max="13569" width="26.875" style="4" customWidth="1"/>
    <col min="13570" max="13803" width="9" style="4"/>
    <col min="13804" max="13804" width="2.5" style="4" customWidth="1"/>
    <col min="13805" max="13805" width="17.875" style="4" customWidth="1"/>
    <col min="13806" max="13815" width="0" style="4" hidden="1" customWidth="1"/>
    <col min="13816" max="13816" width="21.375" style="4" bestFit="1" customWidth="1"/>
    <col min="13817" max="13821" width="5.625" style="4" customWidth="1"/>
    <col min="13822" max="13822" width="5.125" style="4" customWidth="1"/>
    <col min="13823" max="13823" width="25.125" style="4" customWidth="1"/>
    <col min="13824" max="13824" width="19.375" style="4" customWidth="1"/>
    <col min="13825" max="13825" width="26.875" style="4" customWidth="1"/>
    <col min="13826" max="14059" width="9" style="4"/>
    <col min="14060" max="14060" width="2.5" style="4" customWidth="1"/>
    <col min="14061" max="14061" width="17.875" style="4" customWidth="1"/>
    <col min="14062" max="14071" width="0" style="4" hidden="1" customWidth="1"/>
    <col min="14072" max="14072" width="21.375" style="4" bestFit="1" customWidth="1"/>
    <col min="14073" max="14077" width="5.625" style="4" customWidth="1"/>
    <col min="14078" max="14078" width="5.125" style="4" customWidth="1"/>
    <col min="14079" max="14079" width="25.125" style="4" customWidth="1"/>
    <col min="14080" max="14080" width="19.375" style="4" customWidth="1"/>
    <col min="14081" max="14081" width="26.875" style="4" customWidth="1"/>
    <col min="14082" max="14315" width="9" style="4"/>
    <col min="14316" max="14316" width="2.5" style="4" customWidth="1"/>
    <col min="14317" max="14317" width="17.875" style="4" customWidth="1"/>
    <col min="14318" max="14327" width="0" style="4" hidden="1" customWidth="1"/>
    <col min="14328" max="14328" width="21.375" style="4" bestFit="1" customWidth="1"/>
    <col min="14329" max="14333" width="5.625" style="4" customWidth="1"/>
    <col min="14334" max="14334" width="5.125" style="4" customWidth="1"/>
    <col min="14335" max="14335" width="25.125" style="4" customWidth="1"/>
    <col min="14336" max="14336" width="19.375" style="4" customWidth="1"/>
    <col min="14337" max="14337" width="26.875" style="4" customWidth="1"/>
    <col min="14338" max="14571" width="9" style="4"/>
    <col min="14572" max="14572" width="2.5" style="4" customWidth="1"/>
    <col min="14573" max="14573" width="17.875" style="4" customWidth="1"/>
    <col min="14574" max="14583" width="0" style="4" hidden="1" customWidth="1"/>
    <col min="14584" max="14584" width="21.375" style="4" bestFit="1" customWidth="1"/>
    <col min="14585" max="14589" width="5.625" style="4" customWidth="1"/>
    <col min="14590" max="14590" width="5.125" style="4" customWidth="1"/>
    <col min="14591" max="14591" width="25.125" style="4" customWidth="1"/>
    <col min="14592" max="14592" width="19.375" style="4" customWidth="1"/>
    <col min="14593" max="14593" width="26.875" style="4" customWidth="1"/>
    <col min="14594" max="14827" width="9" style="4"/>
    <col min="14828" max="14828" width="2.5" style="4" customWidth="1"/>
    <col min="14829" max="14829" width="17.875" style="4" customWidth="1"/>
    <col min="14830" max="14839" width="0" style="4" hidden="1" customWidth="1"/>
    <col min="14840" max="14840" width="21.375" style="4" bestFit="1" customWidth="1"/>
    <col min="14841" max="14845" width="5.625" style="4" customWidth="1"/>
    <col min="14846" max="14846" width="5.125" style="4" customWidth="1"/>
    <col min="14847" max="14847" width="25.125" style="4" customWidth="1"/>
    <col min="14848" max="14848" width="19.375" style="4" customWidth="1"/>
    <col min="14849" max="14849" width="26.875" style="4" customWidth="1"/>
    <col min="14850" max="15083" width="9" style="4"/>
    <col min="15084" max="15084" width="2.5" style="4" customWidth="1"/>
    <col min="15085" max="15085" width="17.875" style="4" customWidth="1"/>
    <col min="15086" max="15095" width="0" style="4" hidden="1" customWidth="1"/>
    <col min="15096" max="15096" width="21.375" style="4" bestFit="1" customWidth="1"/>
    <col min="15097" max="15101" width="5.625" style="4" customWidth="1"/>
    <col min="15102" max="15102" width="5.125" style="4" customWidth="1"/>
    <col min="15103" max="15103" width="25.125" style="4" customWidth="1"/>
    <col min="15104" max="15104" width="19.375" style="4" customWidth="1"/>
    <col min="15105" max="15105" width="26.875" style="4" customWidth="1"/>
    <col min="15106" max="15339" width="9" style="4"/>
    <col min="15340" max="15340" width="2.5" style="4" customWidth="1"/>
    <col min="15341" max="15341" width="17.875" style="4" customWidth="1"/>
    <col min="15342" max="15351" width="0" style="4" hidden="1" customWidth="1"/>
    <col min="15352" max="15352" width="21.375" style="4" bestFit="1" customWidth="1"/>
    <col min="15353" max="15357" width="5.625" style="4" customWidth="1"/>
    <col min="15358" max="15358" width="5.125" style="4" customWidth="1"/>
    <col min="15359" max="15359" width="25.125" style="4" customWidth="1"/>
    <col min="15360" max="15360" width="19.375" style="4" customWidth="1"/>
    <col min="15361" max="15361" width="26.875" style="4" customWidth="1"/>
    <col min="15362" max="15595" width="9" style="4"/>
    <col min="15596" max="15596" width="2.5" style="4" customWidth="1"/>
    <col min="15597" max="15597" width="17.875" style="4" customWidth="1"/>
    <col min="15598" max="15607" width="0" style="4" hidden="1" customWidth="1"/>
    <col min="15608" max="15608" width="21.375" style="4" bestFit="1" customWidth="1"/>
    <col min="15609" max="15613" width="5.625" style="4" customWidth="1"/>
    <col min="15614" max="15614" width="5.125" style="4" customWidth="1"/>
    <col min="15615" max="15615" width="25.125" style="4" customWidth="1"/>
    <col min="15616" max="15616" width="19.375" style="4" customWidth="1"/>
    <col min="15617" max="15617" width="26.875" style="4" customWidth="1"/>
    <col min="15618" max="15851" width="9" style="4"/>
    <col min="15852" max="15852" width="2.5" style="4" customWidth="1"/>
    <col min="15853" max="15853" width="17.875" style="4" customWidth="1"/>
    <col min="15854" max="15863" width="0" style="4" hidden="1" customWidth="1"/>
    <col min="15864" max="15864" width="21.375" style="4" bestFit="1" customWidth="1"/>
    <col min="15865" max="15869" width="5.625" style="4" customWidth="1"/>
    <col min="15870" max="15870" width="5.125" style="4" customWidth="1"/>
    <col min="15871" max="15871" width="25.125" style="4" customWidth="1"/>
    <col min="15872" max="15872" width="19.375" style="4" customWidth="1"/>
    <col min="15873" max="15873" width="26.875" style="4" customWidth="1"/>
    <col min="15874" max="16107" width="9" style="4"/>
    <col min="16108" max="16108" width="2.5" style="4" customWidth="1"/>
    <col min="16109" max="16109" width="17.875" style="4" customWidth="1"/>
    <col min="16110" max="16119" width="0" style="4" hidden="1" customWidth="1"/>
    <col min="16120" max="16120" width="21.375" style="4" bestFit="1" customWidth="1"/>
    <col min="16121" max="16125" width="5.625" style="4" customWidth="1"/>
    <col min="16126" max="16126" width="5.125" style="4" customWidth="1"/>
    <col min="16127" max="16127" width="25.125" style="4" customWidth="1"/>
    <col min="16128" max="16128" width="19.375" style="4" customWidth="1"/>
    <col min="16129" max="16129" width="26.875" style="4" customWidth="1"/>
    <col min="16130" max="16384" width="9" style="4"/>
  </cols>
  <sheetData>
    <row r="1" spans="1:10" x14ac:dyDescent="0.4">
      <c r="B1" s="1"/>
    </row>
    <row r="2" spans="1:10" ht="5.25" customHeight="1" x14ac:dyDescent="0.4">
      <c r="B2" s="1"/>
      <c r="C2" s="3"/>
      <c r="E2" s="1"/>
      <c r="F2" s="1"/>
      <c r="G2" s="1"/>
      <c r="H2" s="1"/>
      <c r="J2" s="5"/>
    </row>
    <row r="3" spans="1:10" ht="26.25" customHeight="1" x14ac:dyDescent="0.4">
      <c r="B3" s="1"/>
    </row>
    <row r="4" spans="1:10" ht="27.75" customHeight="1" x14ac:dyDescent="0.4">
      <c r="A4" s="6"/>
      <c r="B4" s="8" t="s">
        <v>36</v>
      </c>
      <c r="C4" s="14" t="s">
        <v>38</v>
      </c>
      <c r="D4" s="15" t="s">
        <v>37</v>
      </c>
      <c r="E4" s="9" t="s">
        <v>133</v>
      </c>
      <c r="F4" s="9" t="s">
        <v>39</v>
      </c>
      <c r="G4" s="15" t="s">
        <v>40</v>
      </c>
      <c r="H4" s="16" t="s">
        <v>41</v>
      </c>
      <c r="I4" s="11" t="s">
        <v>42</v>
      </c>
      <c r="J4" s="11" t="s">
        <v>43</v>
      </c>
    </row>
    <row r="5" spans="1:10" ht="23.25" customHeight="1" x14ac:dyDescent="0.4">
      <c r="A5" s="2"/>
      <c r="B5" s="81" t="s">
        <v>44</v>
      </c>
      <c r="C5" s="10" t="s">
        <v>46</v>
      </c>
      <c r="D5" s="11">
        <v>2</v>
      </c>
      <c r="E5" s="11">
        <v>2015</v>
      </c>
      <c r="F5" s="11" t="s">
        <v>47</v>
      </c>
      <c r="G5" s="10" t="s">
        <v>48</v>
      </c>
      <c r="H5" s="11" t="s">
        <v>139</v>
      </c>
      <c r="I5" s="11">
        <v>2</v>
      </c>
      <c r="J5" s="10" t="s">
        <v>134</v>
      </c>
    </row>
    <row r="6" spans="1:10" ht="23.25" customHeight="1" x14ac:dyDescent="0.4">
      <c r="B6" s="81"/>
      <c r="C6" s="9" t="s">
        <v>45</v>
      </c>
      <c r="D6" s="8">
        <v>2</v>
      </c>
      <c r="E6" s="8">
        <v>2015</v>
      </c>
      <c r="F6" s="8" t="s">
        <v>47</v>
      </c>
      <c r="G6" s="10" t="s">
        <v>49</v>
      </c>
      <c r="H6" s="8" t="s">
        <v>141</v>
      </c>
      <c r="I6" s="8">
        <v>2</v>
      </c>
      <c r="J6" s="8" t="s">
        <v>134</v>
      </c>
    </row>
    <row r="7" spans="1:10" ht="23.25" customHeight="1" x14ac:dyDescent="0.4">
      <c r="A7" s="2"/>
      <c r="B7" s="81"/>
      <c r="C7" s="9" t="s">
        <v>50</v>
      </c>
      <c r="D7" s="8">
        <v>2</v>
      </c>
      <c r="E7" s="8">
        <v>2015</v>
      </c>
      <c r="F7" s="8" t="s">
        <v>47</v>
      </c>
      <c r="G7" s="9" t="s">
        <v>51</v>
      </c>
      <c r="H7" s="8" t="s">
        <v>143</v>
      </c>
      <c r="I7" s="8">
        <v>2</v>
      </c>
      <c r="J7" s="8" t="s">
        <v>134</v>
      </c>
    </row>
    <row r="8" spans="1:10" ht="23.25" customHeight="1" x14ac:dyDescent="0.4">
      <c r="B8" s="81"/>
      <c r="C8" s="9" t="s">
        <v>52</v>
      </c>
      <c r="D8" s="8">
        <v>2</v>
      </c>
      <c r="E8" s="8">
        <v>2015</v>
      </c>
      <c r="F8" s="8" t="s">
        <v>47</v>
      </c>
      <c r="G8" s="9" t="s">
        <v>53</v>
      </c>
      <c r="H8" s="8" t="s">
        <v>144</v>
      </c>
      <c r="I8" s="8">
        <v>2</v>
      </c>
      <c r="J8" s="8" t="s">
        <v>134</v>
      </c>
    </row>
    <row r="9" spans="1:10" ht="23.25" customHeight="1" x14ac:dyDescent="0.4">
      <c r="B9" s="81"/>
      <c r="C9" s="9" t="s">
        <v>54</v>
      </c>
      <c r="D9" s="8">
        <v>2</v>
      </c>
      <c r="E9" s="8">
        <v>2016</v>
      </c>
      <c r="F9" s="8" t="s">
        <v>47</v>
      </c>
      <c r="G9" s="9" t="s">
        <v>55</v>
      </c>
      <c r="H9" s="8" t="s">
        <v>145</v>
      </c>
      <c r="I9" s="8">
        <v>2</v>
      </c>
      <c r="J9" s="8" t="s">
        <v>134</v>
      </c>
    </row>
    <row r="10" spans="1:10" ht="23.25" customHeight="1" x14ac:dyDescent="0.4">
      <c r="B10" s="81"/>
      <c r="C10" s="9" t="s">
        <v>56</v>
      </c>
      <c r="D10" s="8">
        <v>2</v>
      </c>
      <c r="E10" s="8">
        <v>2016</v>
      </c>
      <c r="F10" s="8" t="s">
        <v>47</v>
      </c>
      <c r="G10" s="10" t="s">
        <v>57</v>
      </c>
      <c r="H10" s="11" t="s">
        <v>146</v>
      </c>
      <c r="I10" s="8" t="s">
        <v>134</v>
      </c>
      <c r="J10" s="8">
        <v>1</v>
      </c>
    </row>
    <row r="11" spans="1:10" ht="23.25" customHeight="1" x14ac:dyDescent="0.4">
      <c r="B11" s="81"/>
      <c r="C11" s="9" t="s">
        <v>58</v>
      </c>
      <c r="D11" s="8">
        <v>2</v>
      </c>
      <c r="E11" s="8">
        <v>2016</v>
      </c>
      <c r="F11" s="8" t="s">
        <v>47</v>
      </c>
      <c r="G11" s="10" t="s">
        <v>59</v>
      </c>
      <c r="H11" s="11" t="s">
        <v>147</v>
      </c>
      <c r="I11" s="8" t="s">
        <v>134</v>
      </c>
      <c r="J11" s="8">
        <v>1</v>
      </c>
    </row>
    <row r="12" spans="1:10" ht="23.25" customHeight="1" x14ac:dyDescent="0.4">
      <c r="B12" s="81"/>
      <c r="C12" s="9" t="s">
        <v>60</v>
      </c>
      <c r="D12" s="8">
        <v>2</v>
      </c>
      <c r="E12" s="8">
        <v>2017</v>
      </c>
      <c r="F12" s="8" t="s">
        <v>47</v>
      </c>
      <c r="G12" s="10" t="s">
        <v>61</v>
      </c>
      <c r="H12" s="11" t="s">
        <v>148</v>
      </c>
      <c r="I12" s="8" t="s">
        <v>136</v>
      </c>
      <c r="J12" s="8">
        <v>1</v>
      </c>
    </row>
    <row r="13" spans="1:10" ht="23.25" customHeight="1" x14ac:dyDescent="0.4">
      <c r="A13" s="2"/>
      <c r="B13" s="81"/>
      <c r="C13" s="9" t="s">
        <v>62</v>
      </c>
      <c r="D13" s="8">
        <v>1</v>
      </c>
      <c r="E13" s="8">
        <v>2016</v>
      </c>
      <c r="F13" s="8" t="s">
        <v>47</v>
      </c>
      <c r="G13" s="10"/>
      <c r="H13" s="10" t="s">
        <v>177</v>
      </c>
      <c r="I13" s="8">
        <v>1</v>
      </c>
      <c r="J13" s="8" t="s">
        <v>135</v>
      </c>
    </row>
    <row r="14" spans="1:10" ht="23.25" customHeight="1" x14ac:dyDescent="0.4">
      <c r="B14" s="81"/>
      <c r="C14" s="9" t="s">
        <v>63</v>
      </c>
      <c r="D14" s="8">
        <v>1</v>
      </c>
      <c r="E14" s="8">
        <v>2016</v>
      </c>
      <c r="F14" s="8" t="s">
        <v>47</v>
      </c>
      <c r="G14" s="17"/>
      <c r="H14" s="10" t="s">
        <v>170</v>
      </c>
      <c r="I14" s="8">
        <v>1</v>
      </c>
      <c r="J14" s="8" t="s">
        <v>135</v>
      </c>
    </row>
    <row r="15" spans="1:10" ht="23.25" customHeight="1" x14ac:dyDescent="0.4">
      <c r="B15" s="81"/>
      <c r="C15" s="9" t="s">
        <v>64</v>
      </c>
      <c r="D15" s="8">
        <v>1</v>
      </c>
      <c r="E15" s="8">
        <v>2017</v>
      </c>
      <c r="F15" s="8" t="s">
        <v>47</v>
      </c>
      <c r="G15" s="17"/>
      <c r="H15" s="8" t="s">
        <v>142</v>
      </c>
      <c r="I15" s="8">
        <v>1</v>
      </c>
      <c r="J15" s="8" t="s">
        <v>169</v>
      </c>
    </row>
    <row r="16" spans="1:10" ht="23.25" customHeight="1" x14ac:dyDescent="0.4">
      <c r="B16" s="81"/>
      <c r="C16" s="9" t="s">
        <v>65</v>
      </c>
      <c r="D16" s="8">
        <v>1</v>
      </c>
      <c r="E16" s="8">
        <v>2017</v>
      </c>
      <c r="F16" s="8" t="s">
        <v>47</v>
      </c>
      <c r="G16" s="17"/>
      <c r="H16" s="8" t="s">
        <v>142</v>
      </c>
      <c r="I16" s="8">
        <v>1</v>
      </c>
      <c r="J16" s="8" t="s">
        <v>169</v>
      </c>
    </row>
    <row r="17" spans="1:10" ht="23.25" customHeight="1" x14ac:dyDescent="0.4">
      <c r="B17" s="81"/>
      <c r="C17" s="9" t="s">
        <v>66</v>
      </c>
      <c r="D17" s="8">
        <v>2</v>
      </c>
      <c r="E17" s="8">
        <v>2016</v>
      </c>
      <c r="F17" s="8" t="s">
        <v>47</v>
      </c>
      <c r="G17" s="17"/>
      <c r="H17" s="11" t="s">
        <v>149</v>
      </c>
      <c r="I17" s="8" t="s">
        <v>169</v>
      </c>
      <c r="J17" s="8">
        <v>1</v>
      </c>
    </row>
    <row r="18" spans="1:10" ht="23.25" customHeight="1" x14ac:dyDescent="0.4">
      <c r="A18" s="6"/>
      <c r="B18" s="81"/>
      <c r="C18" s="7" t="s">
        <v>67</v>
      </c>
      <c r="D18" s="8">
        <v>2</v>
      </c>
      <c r="E18" s="8">
        <v>2016</v>
      </c>
      <c r="F18" s="8" t="s">
        <v>47</v>
      </c>
      <c r="G18" s="17"/>
      <c r="H18" s="11" t="s">
        <v>150</v>
      </c>
      <c r="I18" s="8" t="s">
        <v>169</v>
      </c>
      <c r="J18" s="8">
        <v>1</v>
      </c>
    </row>
    <row r="19" spans="1:10" ht="23.25" customHeight="1" x14ac:dyDescent="0.4">
      <c r="A19" s="6"/>
      <c r="B19" s="81"/>
      <c r="C19" s="9" t="s">
        <v>68</v>
      </c>
      <c r="D19" s="8">
        <v>2</v>
      </c>
      <c r="E19" s="8">
        <v>2017</v>
      </c>
      <c r="F19" s="8" t="s">
        <v>47</v>
      </c>
      <c r="G19" s="17"/>
      <c r="H19" s="11" t="s">
        <v>151</v>
      </c>
      <c r="I19" s="8" t="s">
        <v>169</v>
      </c>
      <c r="J19" s="8">
        <v>1</v>
      </c>
    </row>
    <row r="20" spans="1:10" ht="23.25" customHeight="1" x14ac:dyDescent="0.4">
      <c r="A20" s="2"/>
      <c r="B20" s="81" t="s">
        <v>137</v>
      </c>
      <c r="C20" s="9" t="s">
        <v>69</v>
      </c>
      <c r="D20" s="8">
        <v>2</v>
      </c>
      <c r="E20" s="8">
        <v>2015</v>
      </c>
      <c r="F20" s="8" t="s">
        <v>47</v>
      </c>
      <c r="G20" s="9" t="s">
        <v>70</v>
      </c>
      <c r="H20" s="8" t="s">
        <v>140</v>
      </c>
      <c r="I20" s="8">
        <v>2</v>
      </c>
      <c r="J20" s="8" t="s">
        <v>136</v>
      </c>
    </row>
    <row r="21" spans="1:10" ht="23.25" customHeight="1" x14ac:dyDescent="0.4">
      <c r="A21" s="2"/>
      <c r="B21" s="81"/>
      <c r="C21" s="9" t="s">
        <v>71</v>
      </c>
      <c r="D21" s="8">
        <v>2</v>
      </c>
      <c r="E21" s="8">
        <v>2016</v>
      </c>
      <c r="F21" s="8" t="s">
        <v>47</v>
      </c>
      <c r="G21" s="10" t="s">
        <v>72</v>
      </c>
      <c r="H21" s="8" t="s">
        <v>138</v>
      </c>
      <c r="I21" s="8">
        <v>2</v>
      </c>
      <c r="J21" s="8" t="s">
        <v>136</v>
      </c>
    </row>
    <row r="22" spans="1:10" ht="23.25" customHeight="1" x14ac:dyDescent="0.4">
      <c r="A22" s="2"/>
      <c r="B22" s="81"/>
      <c r="C22" s="9" t="s">
        <v>73</v>
      </c>
      <c r="D22" s="8">
        <v>2</v>
      </c>
      <c r="E22" s="8">
        <v>2016</v>
      </c>
      <c r="F22" s="8" t="s">
        <v>47</v>
      </c>
      <c r="G22" s="10" t="s">
        <v>74</v>
      </c>
      <c r="H22" s="8" t="s">
        <v>152</v>
      </c>
      <c r="I22" s="8">
        <v>2</v>
      </c>
      <c r="J22" s="8" t="s">
        <v>136</v>
      </c>
    </row>
    <row r="23" spans="1:10" ht="23.25" customHeight="1" x14ac:dyDescent="0.4">
      <c r="A23" s="2"/>
      <c r="B23" s="81"/>
      <c r="C23" s="10" t="s">
        <v>75</v>
      </c>
      <c r="D23" s="8">
        <v>2</v>
      </c>
      <c r="E23" s="8">
        <v>2015</v>
      </c>
      <c r="F23" s="8" t="s">
        <v>47</v>
      </c>
      <c r="G23" s="10" t="s">
        <v>76</v>
      </c>
      <c r="H23" s="8" t="s">
        <v>145</v>
      </c>
      <c r="I23" s="8">
        <v>2</v>
      </c>
      <c r="J23" s="8" t="s">
        <v>168</v>
      </c>
    </row>
    <row r="24" spans="1:10" ht="23.25" customHeight="1" x14ac:dyDescent="0.4">
      <c r="A24" s="2"/>
      <c r="B24" s="81"/>
      <c r="C24" s="10" t="s">
        <v>77</v>
      </c>
      <c r="D24" s="8">
        <v>2</v>
      </c>
      <c r="E24" s="8">
        <v>2016</v>
      </c>
      <c r="F24" s="8" t="s">
        <v>47</v>
      </c>
      <c r="G24" s="10" t="s">
        <v>78</v>
      </c>
      <c r="H24" s="8" t="s">
        <v>142</v>
      </c>
      <c r="I24" s="8">
        <v>2</v>
      </c>
      <c r="J24" s="8" t="s">
        <v>168</v>
      </c>
    </row>
    <row r="25" spans="1:10" ht="23.25" customHeight="1" x14ac:dyDescent="0.4">
      <c r="B25" s="81"/>
      <c r="C25" s="10" t="s">
        <v>79</v>
      </c>
      <c r="D25" s="8">
        <v>2</v>
      </c>
      <c r="E25" s="8">
        <v>2016</v>
      </c>
      <c r="F25" s="8" t="s">
        <v>47</v>
      </c>
      <c r="G25" s="10" t="s">
        <v>80</v>
      </c>
      <c r="H25" s="8" t="s">
        <v>153</v>
      </c>
      <c r="I25" s="8">
        <v>2</v>
      </c>
      <c r="J25" s="8" t="s">
        <v>136</v>
      </c>
    </row>
    <row r="26" spans="1:10" ht="23.25" customHeight="1" x14ac:dyDescent="0.4">
      <c r="B26" s="81"/>
      <c r="C26" s="10" t="s">
        <v>81</v>
      </c>
      <c r="D26" s="8">
        <v>2</v>
      </c>
      <c r="E26" s="8">
        <v>2016</v>
      </c>
      <c r="F26" s="8" t="s">
        <v>47</v>
      </c>
      <c r="G26" s="10" t="s">
        <v>82</v>
      </c>
      <c r="H26" s="8" t="s">
        <v>154</v>
      </c>
      <c r="I26" s="8">
        <v>2</v>
      </c>
      <c r="J26" s="8" t="s">
        <v>168</v>
      </c>
    </row>
    <row r="27" spans="1:10" ht="23.25" customHeight="1" x14ac:dyDescent="0.4">
      <c r="B27" s="81"/>
      <c r="C27" s="9" t="s">
        <v>83</v>
      </c>
      <c r="D27" s="8">
        <v>2</v>
      </c>
      <c r="E27" s="8">
        <v>2016</v>
      </c>
      <c r="F27" s="8" t="s">
        <v>47</v>
      </c>
      <c r="G27" s="10" t="s">
        <v>84</v>
      </c>
      <c r="H27" s="8" t="s">
        <v>145</v>
      </c>
      <c r="I27" s="8">
        <v>2</v>
      </c>
      <c r="J27" s="8" t="s">
        <v>168</v>
      </c>
    </row>
    <row r="28" spans="1:10" ht="23.25" customHeight="1" x14ac:dyDescent="0.4">
      <c r="B28" s="81"/>
      <c r="C28" s="9" t="s">
        <v>85</v>
      </c>
      <c r="D28" s="8">
        <v>2</v>
      </c>
      <c r="E28" s="8">
        <v>2016</v>
      </c>
      <c r="F28" s="8" t="s">
        <v>47</v>
      </c>
      <c r="G28" s="10" t="s">
        <v>86</v>
      </c>
      <c r="H28" s="8" t="s">
        <v>148</v>
      </c>
      <c r="I28" s="8">
        <v>2</v>
      </c>
      <c r="J28" s="8" t="s">
        <v>168</v>
      </c>
    </row>
    <row r="29" spans="1:10" ht="23.25" customHeight="1" x14ac:dyDescent="0.4">
      <c r="A29" s="2"/>
      <c r="B29" s="81"/>
      <c r="C29" s="9" t="s">
        <v>87</v>
      </c>
      <c r="D29" s="12">
        <v>2</v>
      </c>
      <c r="E29" s="8">
        <v>2015</v>
      </c>
      <c r="F29" s="8" t="s">
        <v>47</v>
      </c>
      <c r="G29" s="10" t="s">
        <v>88</v>
      </c>
      <c r="H29" s="8" t="s">
        <v>155</v>
      </c>
      <c r="I29" s="12">
        <v>2</v>
      </c>
      <c r="J29" s="8" t="s">
        <v>136</v>
      </c>
    </row>
    <row r="30" spans="1:10" ht="23.25" customHeight="1" x14ac:dyDescent="0.4">
      <c r="A30" s="2"/>
      <c r="B30" s="81"/>
      <c r="C30" s="9" t="s">
        <v>89</v>
      </c>
      <c r="D30" s="12">
        <v>2</v>
      </c>
      <c r="E30" s="8">
        <v>2015</v>
      </c>
      <c r="F30" s="8" t="s">
        <v>47</v>
      </c>
      <c r="G30" s="10" t="s">
        <v>90</v>
      </c>
      <c r="H30" s="8" t="s">
        <v>156</v>
      </c>
      <c r="I30" s="12">
        <v>2</v>
      </c>
      <c r="J30" s="8" t="s">
        <v>168</v>
      </c>
    </row>
    <row r="31" spans="1:10" ht="23.25" customHeight="1" x14ac:dyDescent="0.4">
      <c r="A31" s="2"/>
      <c r="B31" s="81"/>
      <c r="C31" s="9" t="s">
        <v>91</v>
      </c>
      <c r="D31" s="12">
        <v>2</v>
      </c>
      <c r="E31" s="8">
        <v>2015</v>
      </c>
      <c r="F31" s="8" t="s">
        <v>47</v>
      </c>
      <c r="G31" s="10" t="s">
        <v>92</v>
      </c>
      <c r="H31" s="8" t="s">
        <v>157</v>
      </c>
      <c r="I31" s="12">
        <v>2</v>
      </c>
      <c r="J31" s="8" t="s">
        <v>136</v>
      </c>
    </row>
    <row r="32" spans="1:10" ht="23.25" customHeight="1" x14ac:dyDescent="0.4">
      <c r="A32" s="2"/>
      <c r="B32" s="81"/>
      <c r="C32" s="9" t="s">
        <v>93</v>
      </c>
      <c r="D32" s="12">
        <v>2</v>
      </c>
      <c r="E32" s="8">
        <v>2017</v>
      </c>
      <c r="F32" s="8" t="s">
        <v>47</v>
      </c>
      <c r="G32" s="10" t="s">
        <v>94</v>
      </c>
      <c r="H32" s="8" t="s">
        <v>158</v>
      </c>
      <c r="I32" s="12">
        <v>2</v>
      </c>
      <c r="J32" s="8" t="s">
        <v>136</v>
      </c>
    </row>
    <row r="33" spans="1:10" ht="23.25" customHeight="1" x14ac:dyDescent="0.4">
      <c r="A33" s="2"/>
      <c r="B33" s="81"/>
      <c r="C33" s="9" t="s">
        <v>95</v>
      </c>
      <c r="D33" s="12">
        <v>2</v>
      </c>
      <c r="E33" s="8">
        <v>2015</v>
      </c>
      <c r="F33" s="8" t="s">
        <v>47</v>
      </c>
      <c r="G33" s="10" t="s">
        <v>96</v>
      </c>
      <c r="H33" s="8" t="s">
        <v>148</v>
      </c>
      <c r="I33" s="12">
        <v>2</v>
      </c>
      <c r="J33" s="8" t="s">
        <v>168</v>
      </c>
    </row>
    <row r="34" spans="1:10" ht="23.25" customHeight="1" x14ac:dyDescent="0.4">
      <c r="A34" s="2"/>
      <c r="B34" s="81"/>
      <c r="C34" s="9" t="s">
        <v>97</v>
      </c>
      <c r="D34" s="12">
        <v>2</v>
      </c>
      <c r="E34" s="8">
        <v>2016</v>
      </c>
      <c r="F34" s="8" t="s">
        <v>47</v>
      </c>
      <c r="G34" s="10" t="s">
        <v>98</v>
      </c>
      <c r="H34" s="11" t="s">
        <v>159</v>
      </c>
      <c r="I34" s="12">
        <v>2</v>
      </c>
      <c r="J34" s="8" t="s">
        <v>168</v>
      </c>
    </row>
    <row r="35" spans="1:10" ht="23.25" customHeight="1" x14ac:dyDescent="0.4">
      <c r="A35" s="2"/>
      <c r="B35" s="81"/>
      <c r="C35" s="9" t="s">
        <v>99</v>
      </c>
      <c r="D35" s="12">
        <v>2</v>
      </c>
      <c r="E35" s="8">
        <v>2016</v>
      </c>
      <c r="F35" s="8" t="s">
        <v>47</v>
      </c>
      <c r="G35" s="10" t="s">
        <v>100</v>
      </c>
      <c r="H35" s="8" t="s">
        <v>160</v>
      </c>
      <c r="I35" s="12">
        <v>2</v>
      </c>
      <c r="J35" s="8" t="s">
        <v>168</v>
      </c>
    </row>
    <row r="36" spans="1:10" ht="23.25" customHeight="1" x14ac:dyDescent="0.4">
      <c r="B36" s="81"/>
      <c r="C36" s="10" t="s">
        <v>101</v>
      </c>
      <c r="D36" s="8">
        <v>2</v>
      </c>
      <c r="E36" s="8">
        <v>2017</v>
      </c>
      <c r="F36" s="8" t="s">
        <v>47</v>
      </c>
      <c r="G36" s="10" t="s">
        <v>102</v>
      </c>
      <c r="H36" s="8" t="s">
        <v>161</v>
      </c>
      <c r="I36" s="8">
        <v>2</v>
      </c>
      <c r="J36" s="8" t="s">
        <v>168</v>
      </c>
    </row>
    <row r="37" spans="1:10" ht="23.25" customHeight="1" x14ac:dyDescent="0.4">
      <c r="B37" s="81"/>
      <c r="C37" s="10" t="s">
        <v>103</v>
      </c>
      <c r="D37" s="8">
        <v>2</v>
      </c>
      <c r="E37" s="8">
        <v>2017</v>
      </c>
      <c r="F37" s="8" t="s">
        <v>47</v>
      </c>
      <c r="G37" s="10" t="s">
        <v>104</v>
      </c>
      <c r="H37" s="8" t="s">
        <v>162</v>
      </c>
      <c r="I37" s="8">
        <v>2</v>
      </c>
      <c r="J37" s="8" t="s">
        <v>136</v>
      </c>
    </row>
    <row r="38" spans="1:10" ht="23.25" customHeight="1" x14ac:dyDescent="0.4">
      <c r="B38" s="81"/>
      <c r="C38" s="10" t="s">
        <v>105</v>
      </c>
      <c r="D38" s="8">
        <v>2</v>
      </c>
      <c r="E38" s="8">
        <v>2017</v>
      </c>
      <c r="F38" s="8" t="s">
        <v>47</v>
      </c>
      <c r="G38" s="10" t="s">
        <v>106</v>
      </c>
      <c r="H38" s="8" t="s">
        <v>161</v>
      </c>
      <c r="I38" s="8">
        <v>2</v>
      </c>
      <c r="J38" s="11" t="s">
        <v>168</v>
      </c>
    </row>
    <row r="39" spans="1:10" ht="23.25" customHeight="1" x14ac:dyDescent="0.4">
      <c r="B39" s="81"/>
      <c r="C39" s="10" t="s">
        <v>107</v>
      </c>
      <c r="D39" s="8">
        <v>2</v>
      </c>
      <c r="E39" s="8">
        <v>2018</v>
      </c>
      <c r="F39" s="8" t="s">
        <v>47</v>
      </c>
      <c r="G39" s="10" t="s">
        <v>108</v>
      </c>
      <c r="H39" s="8" t="s">
        <v>160</v>
      </c>
      <c r="I39" s="8">
        <v>2</v>
      </c>
      <c r="J39" s="11" t="s">
        <v>168</v>
      </c>
    </row>
    <row r="40" spans="1:10" ht="23.25" customHeight="1" x14ac:dyDescent="0.4">
      <c r="B40" s="81"/>
      <c r="C40" s="10" t="s">
        <v>109</v>
      </c>
      <c r="D40" s="8">
        <v>2</v>
      </c>
      <c r="E40" s="8">
        <v>2018</v>
      </c>
      <c r="F40" s="8" t="s">
        <v>47</v>
      </c>
      <c r="G40" s="10" t="s">
        <v>110</v>
      </c>
      <c r="H40" s="8" t="s">
        <v>155</v>
      </c>
      <c r="I40" s="8">
        <v>2</v>
      </c>
      <c r="J40" s="11" t="s">
        <v>136</v>
      </c>
    </row>
    <row r="41" spans="1:10" ht="23.25" customHeight="1" x14ac:dyDescent="0.4">
      <c r="B41" s="81"/>
      <c r="C41" s="10" t="s">
        <v>111</v>
      </c>
      <c r="D41" s="11">
        <v>2</v>
      </c>
      <c r="E41" s="8">
        <v>2016</v>
      </c>
      <c r="F41" s="8" t="s">
        <v>47</v>
      </c>
      <c r="G41" s="10" t="s">
        <v>112</v>
      </c>
      <c r="H41" s="8" t="s">
        <v>163</v>
      </c>
      <c r="I41" s="8" t="s">
        <v>136</v>
      </c>
      <c r="J41" s="8">
        <v>1</v>
      </c>
    </row>
    <row r="42" spans="1:10" ht="23.25" customHeight="1" x14ac:dyDescent="0.4">
      <c r="B42" s="81"/>
      <c r="C42" s="10" t="s">
        <v>113</v>
      </c>
      <c r="D42" s="11">
        <v>2</v>
      </c>
      <c r="E42" s="8">
        <v>2016</v>
      </c>
      <c r="F42" s="8" t="s">
        <v>47</v>
      </c>
      <c r="G42" s="10" t="s">
        <v>114</v>
      </c>
      <c r="H42" s="8" t="s">
        <v>163</v>
      </c>
      <c r="I42" s="8" t="s">
        <v>136</v>
      </c>
      <c r="J42" s="8">
        <v>1</v>
      </c>
    </row>
    <row r="43" spans="1:10" ht="23.25" customHeight="1" x14ac:dyDescent="0.4">
      <c r="B43" s="81"/>
      <c r="C43" s="10" t="s">
        <v>115</v>
      </c>
      <c r="D43" s="11">
        <v>2</v>
      </c>
      <c r="E43" s="8">
        <v>2017</v>
      </c>
      <c r="F43" s="8" t="s">
        <v>47</v>
      </c>
      <c r="G43" s="10" t="s">
        <v>116</v>
      </c>
      <c r="H43" s="8" t="s">
        <v>164</v>
      </c>
      <c r="I43" s="8" t="s">
        <v>136</v>
      </c>
      <c r="J43" s="8">
        <v>1</v>
      </c>
    </row>
    <row r="44" spans="1:10" ht="23.25" customHeight="1" x14ac:dyDescent="0.4">
      <c r="B44" s="81"/>
      <c r="C44" s="10" t="s">
        <v>117</v>
      </c>
      <c r="D44" s="8">
        <v>2</v>
      </c>
      <c r="E44" s="8">
        <v>2017</v>
      </c>
      <c r="F44" s="8" t="s">
        <v>47</v>
      </c>
      <c r="G44" s="10" t="s">
        <v>116</v>
      </c>
      <c r="H44" s="8" t="s">
        <v>164</v>
      </c>
      <c r="I44" s="8" t="s">
        <v>136</v>
      </c>
      <c r="J44" s="8">
        <v>1</v>
      </c>
    </row>
    <row r="45" spans="1:10" ht="23.25" customHeight="1" x14ac:dyDescent="0.4">
      <c r="A45" s="2"/>
      <c r="B45" s="81"/>
      <c r="C45" s="9" t="s">
        <v>118</v>
      </c>
      <c r="D45" s="8">
        <v>2</v>
      </c>
      <c r="E45" s="8">
        <v>2015</v>
      </c>
      <c r="F45" s="8" t="s">
        <v>47</v>
      </c>
      <c r="G45" s="10" t="s">
        <v>119</v>
      </c>
      <c r="H45" s="8" t="s">
        <v>165</v>
      </c>
      <c r="I45" s="8">
        <v>2</v>
      </c>
      <c r="J45" s="8" t="s">
        <v>136</v>
      </c>
    </row>
    <row r="46" spans="1:10" ht="23.25" customHeight="1" x14ac:dyDescent="0.4">
      <c r="B46" s="81"/>
      <c r="C46" s="9" t="s">
        <v>121</v>
      </c>
      <c r="D46" s="8">
        <v>2</v>
      </c>
      <c r="E46" s="8">
        <v>2017</v>
      </c>
      <c r="F46" s="8" t="s">
        <v>47</v>
      </c>
      <c r="G46" s="10" t="s">
        <v>122</v>
      </c>
      <c r="H46" s="11" t="s">
        <v>166</v>
      </c>
      <c r="I46" s="8">
        <v>2</v>
      </c>
      <c r="J46" s="8" t="s">
        <v>136</v>
      </c>
    </row>
    <row r="47" spans="1:10" ht="23.25" customHeight="1" x14ac:dyDescent="0.4">
      <c r="B47" s="81"/>
      <c r="C47" s="9" t="s">
        <v>123</v>
      </c>
      <c r="D47" s="8">
        <v>2</v>
      </c>
      <c r="E47" s="8">
        <v>2017</v>
      </c>
      <c r="F47" s="8" t="s">
        <v>47</v>
      </c>
      <c r="G47" s="10" t="s">
        <v>124</v>
      </c>
      <c r="H47" s="11" t="s">
        <v>152</v>
      </c>
      <c r="I47" s="8">
        <v>2</v>
      </c>
      <c r="J47" s="8" t="s">
        <v>136</v>
      </c>
    </row>
    <row r="48" spans="1:10" ht="23.25" customHeight="1" x14ac:dyDescent="0.4">
      <c r="B48" s="81"/>
      <c r="C48" s="9" t="s">
        <v>120</v>
      </c>
      <c r="D48" s="8">
        <v>2</v>
      </c>
      <c r="E48" s="8">
        <v>2017</v>
      </c>
      <c r="F48" s="8" t="s">
        <v>47</v>
      </c>
      <c r="G48" s="10" t="s">
        <v>126</v>
      </c>
      <c r="H48" s="8" t="s">
        <v>167</v>
      </c>
      <c r="I48" s="8">
        <v>2</v>
      </c>
      <c r="J48" s="8" t="s">
        <v>136</v>
      </c>
    </row>
    <row r="49" spans="1:10" ht="23.25" customHeight="1" x14ac:dyDescent="0.4">
      <c r="B49" s="81"/>
      <c r="C49" s="9" t="s">
        <v>125</v>
      </c>
      <c r="D49" s="8">
        <v>2</v>
      </c>
      <c r="E49" s="8">
        <v>2017</v>
      </c>
      <c r="F49" s="8" t="s">
        <v>47</v>
      </c>
      <c r="G49" s="10" t="s">
        <v>127</v>
      </c>
      <c r="H49" s="8" t="s">
        <v>155</v>
      </c>
      <c r="I49" s="8">
        <v>2</v>
      </c>
      <c r="J49" s="8" t="s">
        <v>136</v>
      </c>
    </row>
    <row r="50" spans="1:10" ht="45" x14ac:dyDescent="0.4">
      <c r="A50" s="13"/>
      <c r="B50" s="18" t="s">
        <v>128</v>
      </c>
      <c r="C50" s="9" t="s">
        <v>129</v>
      </c>
      <c r="D50" s="8">
        <v>4</v>
      </c>
      <c r="E50" s="8">
        <v>2018</v>
      </c>
      <c r="F50" s="8" t="s">
        <v>130</v>
      </c>
      <c r="G50" s="11" t="s">
        <v>131</v>
      </c>
      <c r="H50" s="11" t="s">
        <v>132</v>
      </c>
      <c r="I50" s="8">
        <v>4</v>
      </c>
      <c r="J50" s="8" t="s">
        <v>168</v>
      </c>
    </row>
  </sheetData>
  <sheetProtection algorithmName="SHA-512" hashValue="iXWFkJeBbIbrNtVN7Ln2zNQzLwrff1xZtSftI7AKPWLybfuVS8+4tMhLRPzxEuetaYBcEuDWT7ZARfmAKRL3Rg==" saltValue="bgo1thyqrt6JCLwv2Uneeg==" spinCount="100000" sheet="1" objects="1" scenarios="1"/>
  <mergeCells count="2">
    <mergeCell ref="B20:B49"/>
    <mergeCell ref="B5:B19"/>
  </mergeCells>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マニュアル</vt:lpstr>
      <vt:lpstr>様式３　提出用</vt:lpstr>
      <vt:lpstr>2015年度科目内容</vt:lpstr>
      <vt:lpstr>科目内容一覧</vt:lpstr>
      <vt:lpstr>マニュアル!Print_Area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2019-03-22T02:47:16Z</dcterms:modified>
</cp:coreProperties>
</file>